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zana\Desktop\ŠK.GOD. 2022-23\"/>
    </mc:Choice>
  </mc:AlternateContent>
  <xr:revisionPtr revIDLastSave="0" documentId="13_ncr:1_{D73D0A4F-9BC7-4AB1-8A15-EC4120592312}" xr6:coauthVersionLast="47" xr6:coauthVersionMax="47" xr10:uidLastSave="{00000000-0000-0000-0000-000000000000}"/>
  <bookViews>
    <workbookView xWindow="-120" yWindow="-120" windowWidth="24240" windowHeight="13140" firstSheet="2" activeTab="2" xr2:uid="{B8868EF7-21F6-4E51-8F7F-83DA2243701A}"/>
  </bookViews>
  <sheets>
    <sheet name="dani" sheetId="1" r:id="rId1"/>
    <sheet name="norma" sheetId="2" r:id="rId2"/>
    <sheet name="GPP(30)" sheetId="3" r:id="rId3"/>
    <sheet name="GPP(29)" sheetId="4" r:id="rId4"/>
    <sheet name="GPP(28)" sheetId="5" r:id="rId5"/>
    <sheet name="GPP(27)" sheetId="6" r:id="rId6"/>
    <sheet name="GPP(26)" sheetId="10" r:id="rId7"/>
    <sheet name="GPP(25)" sheetId="11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18" i="1" l="1"/>
  <c r="AP18" i="1"/>
  <c r="AQ17" i="1"/>
  <c r="AP17" i="1"/>
  <c r="AQ10" i="1"/>
  <c r="AQ11" i="1"/>
  <c r="AQ12" i="1"/>
  <c r="AQ13" i="1"/>
  <c r="AQ14" i="1"/>
  <c r="AQ15" i="1"/>
  <c r="AQ16" i="1"/>
  <c r="AQ9" i="1"/>
  <c r="AQ8" i="1"/>
  <c r="AQ5" i="1"/>
  <c r="AQ6" i="1"/>
  <c r="AQ7" i="1"/>
  <c r="AQ4" i="1"/>
  <c r="AO19" i="1"/>
  <c r="AO18" i="1"/>
  <c r="AJ18" i="1"/>
  <c r="AJ19" i="1" s="1"/>
  <c r="AK17" i="1"/>
  <c r="AL16" i="1"/>
  <c r="AL15" i="1"/>
  <c r="AL14" i="1"/>
  <c r="AL13" i="1"/>
  <c r="AL12" i="1"/>
  <c r="AL11" i="1"/>
  <c r="AL10" i="1"/>
  <c r="AL9" i="1"/>
  <c r="AL8" i="1"/>
  <c r="AK8" i="1"/>
  <c r="AL7" i="1"/>
  <c r="AL6" i="1"/>
  <c r="AL5" i="1"/>
  <c r="AL4" i="1"/>
  <c r="AE19" i="1"/>
  <c r="AG10" i="1"/>
  <c r="AG11" i="1"/>
  <c r="AG12" i="1"/>
  <c r="AG13" i="1"/>
  <c r="AG14" i="1"/>
  <c r="AG15" i="1"/>
  <c r="AG16" i="1"/>
  <c r="AG9" i="1"/>
  <c r="AG5" i="1"/>
  <c r="AG6" i="1"/>
  <c r="AG7" i="1"/>
  <c r="AG4" i="1"/>
  <c r="AF17" i="1"/>
  <c r="AA17" i="1"/>
  <c r="V17" i="1"/>
  <c r="AF8" i="1"/>
  <c r="AF18" i="1" s="1"/>
  <c r="V8" i="1"/>
  <c r="AE18" i="1"/>
  <c r="Z18" i="1"/>
  <c r="Z19" i="1" s="1"/>
  <c r="AB16" i="1"/>
  <c r="AB15" i="1"/>
  <c r="AB14" i="1"/>
  <c r="AB13" i="1"/>
  <c r="AB12" i="1"/>
  <c r="AB11" i="1"/>
  <c r="AB10" i="1"/>
  <c r="AB17" i="1" s="1"/>
  <c r="AB9" i="1"/>
  <c r="AA8" i="1"/>
  <c r="AB7" i="1"/>
  <c r="AB6" i="1"/>
  <c r="AB5" i="1"/>
  <c r="AB4" i="1"/>
  <c r="P18" i="1"/>
  <c r="U18" i="1"/>
  <c r="U19" i="1" s="1"/>
  <c r="W16" i="1"/>
  <c r="W15" i="1"/>
  <c r="W14" i="1"/>
  <c r="W13" i="1"/>
  <c r="W12" i="1"/>
  <c r="W11" i="1"/>
  <c r="W10" i="1"/>
  <c r="W17" i="1" s="1"/>
  <c r="W9" i="1"/>
  <c r="W7" i="1"/>
  <c r="W6" i="1"/>
  <c r="W5" i="1"/>
  <c r="W4" i="1"/>
  <c r="W8" i="1" s="1"/>
  <c r="BZ16" i="11"/>
  <c r="BX15" i="11"/>
  <c r="BW15" i="11"/>
  <c r="BV15" i="11"/>
  <c r="BU15" i="11"/>
  <c r="BT15" i="11"/>
  <c r="BS15" i="11"/>
  <c r="BQ15" i="11"/>
  <c r="BP15" i="11"/>
  <c r="BO15" i="11"/>
  <c r="BN15" i="11"/>
  <c r="BK15" i="11"/>
  <c r="BJ15" i="11"/>
  <c r="BI15" i="11"/>
  <c r="BH15" i="11"/>
  <c r="BG15" i="11"/>
  <c r="BF15" i="11"/>
  <c r="BE15" i="11"/>
  <c r="BD15" i="11"/>
  <c r="BC15" i="11"/>
  <c r="BB15" i="11"/>
  <c r="BA15" i="11"/>
  <c r="AY15" i="11"/>
  <c r="AX15" i="11"/>
  <c r="AW15" i="11"/>
  <c r="AV15" i="11"/>
  <c r="AU15" i="11"/>
  <c r="AT15" i="11"/>
  <c r="AS15" i="11"/>
  <c r="AR15" i="11"/>
  <c r="AQ15" i="11"/>
  <c r="AP15" i="11"/>
  <c r="AO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Z15" i="11"/>
  <c r="Y15" i="11"/>
  <c r="X15" i="11"/>
  <c r="W15" i="11"/>
  <c r="V15" i="11"/>
  <c r="T15" i="11"/>
  <c r="S15" i="11"/>
  <c r="R15" i="11"/>
  <c r="Q15" i="11"/>
  <c r="P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Y14" i="11"/>
  <c r="BR14" i="11"/>
  <c r="BL14" i="11"/>
  <c r="BF14" i="11"/>
  <c r="AZ14" i="11"/>
  <c r="AT14" i="11"/>
  <c r="AN14" i="11"/>
  <c r="AH14" i="11"/>
  <c r="AA14" i="11"/>
  <c r="U14" i="11"/>
  <c r="O14" i="11"/>
  <c r="H14" i="11"/>
  <c r="BY13" i="11"/>
  <c r="CA13" i="11" s="1"/>
  <c r="BR13" i="11"/>
  <c r="BL13" i="11"/>
  <c r="BF13" i="11"/>
  <c r="AZ13" i="11"/>
  <c r="AT13" i="11"/>
  <c r="AN13" i="11"/>
  <c r="AH13" i="11"/>
  <c r="AA13" i="11"/>
  <c r="U13" i="11"/>
  <c r="O13" i="11"/>
  <c r="H13" i="11"/>
  <c r="BY12" i="11"/>
  <c r="CA12" i="11" s="1"/>
  <c r="BR12" i="11"/>
  <c r="BL12" i="11"/>
  <c r="BF12" i="11"/>
  <c r="AZ12" i="11"/>
  <c r="AT12" i="11"/>
  <c r="AN12" i="11"/>
  <c r="AH12" i="11"/>
  <c r="AA12" i="11"/>
  <c r="U12" i="11"/>
  <c r="O12" i="11"/>
  <c r="H12" i="11"/>
  <c r="BY11" i="11"/>
  <c r="BR11" i="11"/>
  <c r="BL11" i="11"/>
  <c r="BF11" i="11"/>
  <c r="AZ11" i="11"/>
  <c r="AZ15" i="11" s="1"/>
  <c r="AT11" i="11"/>
  <c r="AN11" i="11"/>
  <c r="AH11" i="11"/>
  <c r="AA11" i="11"/>
  <c r="U11" i="11"/>
  <c r="O11" i="11"/>
  <c r="H11" i="11"/>
  <c r="BY10" i="11"/>
  <c r="CA10" i="11" s="1"/>
  <c r="BR10" i="11"/>
  <c r="BR15" i="11" s="1"/>
  <c r="BL10" i="11"/>
  <c r="BL15" i="11" s="1"/>
  <c r="BF10" i="11"/>
  <c r="AZ10" i="11"/>
  <c r="AT10" i="11"/>
  <c r="AN10" i="11"/>
  <c r="AN15" i="11" s="1"/>
  <c r="AH10" i="11"/>
  <c r="AA10" i="11"/>
  <c r="AA15" i="11" s="1"/>
  <c r="U10" i="11"/>
  <c r="U15" i="11" s="1"/>
  <c r="O10" i="11"/>
  <c r="O15" i="11" s="1"/>
  <c r="H10" i="11"/>
  <c r="BX7" i="11"/>
  <c r="BW7" i="11"/>
  <c r="BV7" i="11"/>
  <c r="BU7" i="11"/>
  <c r="BT7" i="11"/>
  <c r="BS7" i="11"/>
  <c r="BQ7" i="11"/>
  <c r="BP7" i="11"/>
  <c r="BO7" i="11"/>
  <c r="BN7" i="11"/>
  <c r="BM7" i="11"/>
  <c r="BK7" i="11"/>
  <c r="BJ7" i="11"/>
  <c r="BI7" i="11"/>
  <c r="BH7" i="11"/>
  <c r="BG7" i="11"/>
  <c r="BE7" i="11"/>
  <c r="BD7" i="11"/>
  <c r="BC7" i="11"/>
  <c r="BB7" i="11"/>
  <c r="BA7" i="11"/>
  <c r="AY7" i="11"/>
  <c r="AX7" i="11"/>
  <c r="AW7" i="11"/>
  <c r="AV7" i="11"/>
  <c r="AU7" i="11"/>
  <c r="AS7" i="11"/>
  <c r="AR7" i="11"/>
  <c r="AQ7" i="11"/>
  <c r="AP7" i="11"/>
  <c r="AO7" i="11"/>
  <c r="AM7" i="11"/>
  <c r="AL7" i="11"/>
  <c r="AK7" i="11"/>
  <c r="AJ7" i="11"/>
  <c r="AI7" i="11"/>
  <c r="AG7" i="11"/>
  <c r="AF7" i="11"/>
  <c r="AE7" i="11"/>
  <c r="AD7" i="11"/>
  <c r="AC7" i="11"/>
  <c r="AB7" i="11"/>
  <c r="Z7" i="11"/>
  <c r="Y7" i="11"/>
  <c r="X7" i="11"/>
  <c r="W7" i="11"/>
  <c r="V7" i="11"/>
  <c r="T7" i="11"/>
  <c r="S7" i="11"/>
  <c r="R7" i="11"/>
  <c r="Q7" i="11"/>
  <c r="P7" i="11"/>
  <c r="N7" i="11"/>
  <c r="M7" i="11"/>
  <c r="L7" i="11"/>
  <c r="K7" i="11"/>
  <c r="J7" i="11"/>
  <c r="I7" i="11"/>
  <c r="G7" i="11"/>
  <c r="F7" i="11"/>
  <c r="E7" i="11"/>
  <c r="D7" i="11"/>
  <c r="C7" i="11"/>
  <c r="BZ5" i="11"/>
  <c r="BZ6" i="11" s="1"/>
  <c r="BZ16" i="10"/>
  <c r="BX15" i="10"/>
  <c r="BW15" i="10"/>
  <c r="BV15" i="10"/>
  <c r="BU15" i="10"/>
  <c r="BT15" i="10"/>
  <c r="BS15" i="10"/>
  <c r="BQ15" i="10"/>
  <c r="BP15" i="10"/>
  <c r="BO15" i="10"/>
  <c r="BN15" i="10"/>
  <c r="BK15" i="10"/>
  <c r="BJ15" i="10"/>
  <c r="BI15" i="10"/>
  <c r="BH15" i="10"/>
  <c r="BG15" i="10"/>
  <c r="BE15" i="10"/>
  <c r="BD15" i="10"/>
  <c r="BC15" i="10"/>
  <c r="BB15" i="10"/>
  <c r="BA15" i="10"/>
  <c r="AY15" i="10"/>
  <c r="AX15" i="10"/>
  <c r="AW15" i="10"/>
  <c r="AV15" i="10"/>
  <c r="AU15" i="10"/>
  <c r="AS15" i="10"/>
  <c r="AR15" i="10"/>
  <c r="AQ15" i="10"/>
  <c r="AP15" i="10"/>
  <c r="AO15" i="10"/>
  <c r="AM15" i="10"/>
  <c r="AL15" i="10"/>
  <c r="AK15" i="10"/>
  <c r="AJ15" i="10"/>
  <c r="AI15" i="10"/>
  <c r="AG15" i="10"/>
  <c r="AF15" i="10"/>
  <c r="AE15" i="10"/>
  <c r="AD15" i="10"/>
  <c r="AC15" i="10"/>
  <c r="AB15" i="10"/>
  <c r="Z15" i="10"/>
  <c r="Y15" i="10"/>
  <c r="X15" i="10"/>
  <c r="W15" i="10"/>
  <c r="V15" i="10"/>
  <c r="T15" i="10"/>
  <c r="S15" i="10"/>
  <c r="R15" i="10"/>
  <c r="Q15" i="10"/>
  <c r="P15" i="10"/>
  <c r="N15" i="10"/>
  <c r="M15" i="10"/>
  <c r="L15" i="10"/>
  <c r="K15" i="10"/>
  <c r="J15" i="10"/>
  <c r="I15" i="10"/>
  <c r="G15" i="10"/>
  <c r="F15" i="10"/>
  <c r="E15" i="10"/>
  <c r="D15" i="10"/>
  <c r="C15" i="10"/>
  <c r="BY14" i="10"/>
  <c r="BR14" i="10"/>
  <c r="BL14" i="10"/>
  <c r="BF14" i="10"/>
  <c r="AZ14" i="10"/>
  <c r="AT14" i="10"/>
  <c r="AN14" i="10"/>
  <c r="AH14" i="10"/>
  <c r="AA14" i="10"/>
  <c r="U14" i="10"/>
  <c r="O14" i="10"/>
  <c r="H14" i="10"/>
  <c r="BY13" i="10"/>
  <c r="CA13" i="10" s="1"/>
  <c r="BR13" i="10"/>
  <c r="BL13" i="10"/>
  <c r="BF13" i="10"/>
  <c r="AZ13" i="10"/>
  <c r="AT13" i="10"/>
  <c r="AN13" i="10"/>
  <c r="AH13" i="10"/>
  <c r="AA13" i="10"/>
  <c r="U13" i="10"/>
  <c r="O13" i="10"/>
  <c r="H13" i="10"/>
  <c r="BZ13" i="10" s="1"/>
  <c r="BY12" i="10"/>
  <c r="CA12" i="10" s="1"/>
  <c r="BR12" i="10"/>
  <c r="BL12" i="10"/>
  <c r="BF12" i="10"/>
  <c r="AZ12" i="10"/>
  <c r="AT12" i="10"/>
  <c r="AN12" i="10"/>
  <c r="AH12" i="10"/>
  <c r="AA12" i="10"/>
  <c r="U12" i="10"/>
  <c r="O12" i="10"/>
  <c r="H12" i="10"/>
  <c r="BY11" i="10"/>
  <c r="BR11" i="10"/>
  <c r="BL11" i="10"/>
  <c r="BF11" i="10"/>
  <c r="AZ11" i="10"/>
  <c r="AT11" i="10"/>
  <c r="AN11" i="10"/>
  <c r="AH11" i="10"/>
  <c r="AH15" i="10" s="1"/>
  <c r="AA11" i="10"/>
  <c r="U11" i="10"/>
  <c r="O11" i="10"/>
  <c r="H11" i="10"/>
  <c r="BY10" i="10"/>
  <c r="CA10" i="10" s="1"/>
  <c r="BR10" i="10"/>
  <c r="BR15" i="10" s="1"/>
  <c r="BL10" i="10"/>
  <c r="BL15" i="10" s="1"/>
  <c r="BF10" i="10"/>
  <c r="BF15" i="10" s="1"/>
  <c r="AZ10" i="10"/>
  <c r="AZ15" i="10" s="1"/>
  <c r="AT10" i="10"/>
  <c r="AT15" i="10" s="1"/>
  <c r="AN10" i="10"/>
  <c r="AN15" i="10" s="1"/>
  <c r="AH10" i="10"/>
  <c r="AA10" i="10"/>
  <c r="AA15" i="10" s="1"/>
  <c r="U10" i="10"/>
  <c r="U15" i="10" s="1"/>
  <c r="O10" i="10"/>
  <c r="O15" i="10" s="1"/>
  <c r="H10" i="10"/>
  <c r="BX7" i="10"/>
  <c r="BW7" i="10"/>
  <c r="BV7" i="10"/>
  <c r="BU7" i="10"/>
  <c r="BT7" i="10"/>
  <c r="BS7" i="10"/>
  <c r="BQ7" i="10"/>
  <c r="BP7" i="10"/>
  <c r="BO7" i="10"/>
  <c r="BN7" i="10"/>
  <c r="BM7" i="10"/>
  <c r="BK7" i="10"/>
  <c r="BJ7" i="10"/>
  <c r="BI7" i="10"/>
  <c r="BH7" i="10"/>
  <c r="BG7" i="10"/>
  <c r="BE7" i="10"/>
  <c r="BD7" i="10"/>
  <c r="BC7" i="10"/>
  <c r="BB7" i="10"/>
  <c r="BA7" i="10"/>
  <c r="AY7" i="10"/>
  <c r="AX7" i="10"/>
  <c r="AW7" i="10"/>
  <c r="AV7" i="10"/>
  <c r="AU7" i="10"/>
  <c r="AS7" i="10"/>
  <c r="AR7" i="10"/>
  <c r="AQ7" i="10"/>
  <c r="AP7" i="10"/>
  <c r="AO7" i="10"/>
  <c r="AM7" i="10"/>
  <c r="AL7" i="10"/>
  <c r="AK7" i="10"/>
  <c r="AJ7" i="10"/>
  <c r="AI7" i="10"/>
  <c r="AG7" i="10"/>
  <c r="AF7" i="10"/>
  <c r="AE7" i="10"/>
  <c r="AD7" i="10"/>
  <c r="AC7" i="10"/>
  <c r="AB7" i="10"/>
  <c r="Z7" i="10"/>
  <c r="Y7" i="10"/>
  <c r="X7" i="10"/>
  <c r="W7" i="10"/>
  <c r="V7" i="10"/>
  <c r="T7" i="10"/>
  <c r="S7" i="10"/>
  <c r="R7" i="10"/>
  <c r="Q7" i="10"/>
  <c r="P7" i="10"/>
  <c r="N7" i="10"/>
  <c r="M7" i="10"/>
  <c r="L7" i="10"/>
  <c r="K7" i="10"/>
  <c r="J7" i="10"/>
  <c r="I7" i="10"/>
  <c r="G7" i="10"/>
  <c r="F7" i="10"/>
  <c r="E7" i="10"/>
  <c r="D7" i="10"/>
  <c r="C7" i="10"/>
  <c r="BZ5" i="10"/>
  <c r="BZ6" i="10" s="1"/>
  <c r="BZ5" i="5"/>
  <c r="BZ6" i="5"/>
  <c r="BX15" i="4"/>
  <c r="BW15" i="4"/>
  <c r="BZ16" i="6"/>
  <c r="BX15" i="6"/>
  <c r="BW15" i="6"/>
  <c r="BV15" i="6"/>
  <c r="BU15" i="6"/>
  <c r="BT15" i="6"/>
  <c r="BS15" i="6"/>
  <c r="BQ15" i="6"/>
  <c r="BP15" i="6"/>
  <c r="BO15" i="6"/>
  <c r="BN15" i="6"/>
  <c r="BK15" i="6"/>
  <c r="BJ15" i="6"/>
  <c r="BI15" i="6"/>
  <c r="BH15" i="6"/>
  <c r="BG15" i="6"/>
  <c r="BE15" i="6"/>
  <c r="BD15" i="6"/>
  <c r="BC15" i="6"/>
  <c r="BB15" i="6"/>
  <c r="BA15" i="6"/>
  <c r="AY15" i="6"/>
  <c r="AX15" i="6"/>
  <c r="AW15" i="6"/>
  <c r="AV15" i="6"/>
  <c r="AU15" i="6"/>
  <c r="AS15" i="6"/>
  <c r="AR15" i="6"/>
  <c r="AQ15" i="6"/>
  <c r="AP15" i="6"/>
  <c r="AO15" i="6"/>
  <c r="AM15" i="6"/>
  <c r="AL15" i="6"/>
  <c r="AK15" i="6"/>
  <c r="AJ15" i="6"/>
  <c r="AI15" i="6"/>
  <c r="AG15" i="6"/>
  <c r="AF15" i="6"/>
  <c r="AE15" i="6"/>
  <c r="AD15" i="6"/>
  <c r="AC15" i="6"/>
  <c r="AB15" i="6"/>
  <c r="Z15" i="6"/>
  <c r="Y15" i="6"/>
  <c r="X15" i="6"/>
  <c r="W15" i="6"/>
  <c r="V15" i="6"/>
  <c r="T15" i="6"/>
  <c r="S15" i="6"/>
  <c r="R15" i="6"/>
  <c r="Q15" i="6"/>
  <c r="P15" i="6"/>
  <c r="N15" i="6"/>
  <c r="M15" i="6"/>
  <c r="L15" i="6"/>
  <c r="K15" i="6"/>
  <c r="J15" i="6"/>
  <c r="I15" i="6"/>
  <c r="H15" i="6"/>
  <c r="G15" i="6"/>
  <c r="F15" i="6"/>
  <c r="E15" i="6"/>
  <c r="D15" i="6"/>
  <c r="C15" i="6"/>
  <c r="BY14" i="6"/>
  <c r="BR14" i="6"/>
  <c r="BL14" i="6"/>
  <c r="BF14" i="6"/>
  <c r="AZ14" i="6"/>
  <c r="AT14" i="6"/>
  <c r="AN14" i="6"/>
  <c r="AH14" i="6"/>
  <c r="AA14" i="6"/>
  <c r="U14" i="6"/>
  <c r="O14" i="6"/>
  <c r="H14" i="6"/>
  <c r="BY13" i="6"/>
  <c r="BR13" i="6"/>
  <c r="BL13" i="6"/>
  <c r="BF13" i="6"/>
  <c r="AZ13" i="6"/>
  <c r="AT13" i="6"/>
  <c r="AN13" i="6"/>
  <c r="AH13" i="6"/>
  <c r="AA13" i="6"/>
  <c r="U13" i="6"/>
  <c r="O13" i="6"/>
  <c r="H13" i="6"/>
  <c r="BY12" i="6"/>
  <c r="CA12" i="6" s="1"/>
  <c r="BR12" i="6"/>
  <c r="BL12" i="6"/>
  <c r="BF12" i="6"/>
  <c r="AZ12" i="6"/>
  <c r="AT12" i="6"/>
  <c r="AN12" i="6"/>
  <c r="AH12" i="6"/>
  <c r="AA12" i="6"/>
  <c r="U12" i="6"/>
  <c r="O12" i="6"/>
  <c r="H12" i="6"/>
  <c r="CA11" i="6"/>
  <c r="BY11" i="6"/>
  <c r="BR11" i="6"/>
  <c r="BL11" i="6"/>
  <c r="BF11" i="6"/>
  <c r="AZ11" i="6"/>
  <c r="AT11" i="6"/>
  <c r="AT15" i="6" s="1"/>
  <c r="AN11" i="6"/>
  <c r="AH11" i="6"/>
  <c r="AA11" i="6"/>
  <c r="U11" i="6"/>
  <c r="U15" i="6" s="1"/>
  <c r="O11" i="6"/>
  <c r="O15" i="6" s="1"/>
  <c r="H11" i="6"/>
  <c r="BZ11" i="6" s="1"/>
  <c r="BY10" i="6"/>
  <c r="BR10" i="6"/>
  <c r="BL10" i="6"/>
  <c r="BL15" i="6" s="1"/>
  <c r="BF10" i="6"/>
  <c r="BF15" i="6" s="1"/>
  <c r="AZ10" i="6"/>
  <c r="AZ15" i="6" s="1"/>
  <c r="AT10" i="6"/>
  <c r="AN10" i="6"/>
  <c r="AN15" i="6" s="1"/>
  <c r="AH10" i="6"/>
  <c r="AH15" i="6" s="1"/>
  <c r="AA10" i="6"/>
  <c r="AA15" i="6" s="1"/>
  <c r="U10" i="6"/>
  <c r="O10" i="6"/>
  <c r="H10" i="6"/>
  <c r="BZ10" i="6" s="1"/>
  <c r="BX7" i="6"/>
  <c r="BW7" i="6"/>
  <c r="BV7" i="6"/>
  <c r="BU7" i="6"/>
  <c r="BT7" i="6"/>
  <c r="BS7" i="6"/>
  <c r="BQ7" i="6"/>
  <c r="BP7" i="6"/>
  <c r="BO7" i="6"/>
  <c r="BN7" i="6"/>
  <c r="BM7" i="6"/>
  <c r="BK7" i="6"/>
  <c r="BJ7" i="6"/>
  <c r="BI7" i="6"/>
  <c r="BH7" i="6"/>
  <c r="BG7" i="6"/>
  <c r="BE7" i="6"/>
  <c r="BD7" i="6"/>
  <c r="BC7" i="6"/>
  <c r="BB7" i="6"/>
  <c r="BA7" i="6"/>
  <c r="AY7" i="6"/>
  <c r="AX7" i="6"/>
  <c r="AW7" i="6"/>
  <c r="AV7" i="6"/>
  <c r="AU7" i="6"/>
  <c r="AS7" i="6"/>
  <c r="AR7" i="6"/>
  <c r="AQ7" i="6"/>
  <c r="AP7" i="6"/>
  <c r="AO7" i="6"/>
  <c r="AM7" i="6"/>
  <c r="AL7" i="6"/>
  <c r="AK7" i="6"/>
  <c r="AJ7" i="6"/>
  <c r="AI7" i="6"/>
  <c r="AG7" i="6"/>
  <c r="AF7" i="6"/>
  <c r="AE7" i="6"/>
  <c r="AD7" i="6"/>
  <c r="AC7" i="6"/>
  <c r="AB7" i="6"/>
  <c r="Z7" i="6"/>
  <c r="Y7" i="6"/>
  <c r="X7" i="6"/>
  <c r="W7" i="6"/>
  <c r="V7" i="6"/>
  <c r="T7" i="6"/>
  <c r="S7" i="6"/>
  <c r="R7" i="6"/>
  <c r="Q7" i="6"/>
  <c r="P7" i="6"/>
  <c r="N7" i="6"/>
  <c r="M7" i="6"/>
  <c r="L7" i="6"/>
  <c r="K7" i="6"/>
  <c r="J7" i="6"/>
  <c r="I7" i="6"/>
  <c r="G7" i="6"/>
  <c r="F7" i="6"/>
  <c r="E7" i="6"/>
  <c r="D7" i="6"/>
  <c r="C7" i="6"/>
  <c r="BZ5" i="6"/>
  <c r="BZ6" i="6" s="1"/>
  <c r="BZ16" i="5"/>
  <c r="BX15" i="5"/>
  <c r="BW15" i="5"/>
  <c r="BV15" i="5"/>
  <c r="BU15" i="5"/>
  <c r="BT15" i="5"/>
  <c r="BS15" i="5"/>
  <c r="BQ15" i="5"/>
  <c r="BP15" i="5"/>
  <c r="BO15" i="5"/>
  <c r="BN15" i="5"/>
  <c r="BK15" i="5"/>
  <c r="BJ15" i="5"/>
  <c r="BI15" i="5"/>
  <c r="BH15" i="5"/>
  <c r="BG15" i="5"/>
  <c r="BE15" i="5"/>
  <c r="BD15" i="5"/>
  <c r="BC15" i="5"/>
  <c r="BB15" i="5"/>
  <c r="BA15" i="5"/>
  <c r="AY15" i="5"/>
  <c r="AX15" i="5"/>
  <c r="AW15" i="5"/>
  <c r="AV15" i="5"/>
  <c r="AU15" i="5"/>
  <c r="AS15" i="5"/>
  <c r="AR15" i="5"/>
  <c r="AQ15" i="5"/>
  <c r="AP15" i="5"/>
  <c r="AO15" i="5"/>
  <c r="AM15" i="5"/>
  <c r="AL15" i="5"/>
  <c r="AK15" i="5"/>
  <c r="AJ15" i="5"/>
  <c r="AI15" i="5"/>
  <c r="AG15" i="5"/>
  <c r="AF15" i="5"/>
  <c r="AE15" i="5"/>
  <c r="AD15" i="5"/>
  <c r="AC15" i="5"/>
  <c r="AB15" i="5"/>
  <c r="Z15" i="5"/>
  <c r="Y15" i="5"/>
  <c r="X15" i="5"/>
  <c r="W15" i="5"/>
  <c r="V15" i="5"/>
  <c r="T15" i="5"/>
  <c r="S15" i="5"/>
  <c r="R15" i="5"/>
  <c r="Q15" i="5"/>
  <c r="P15" i="5"/>
  <c r="N15" i="5"/>
  <c r="M15" i="5"/>
  <c r="L15" i="5"/>
  <c r="K15" i="5"/>
  <c r="J15" i="5"/>
  <c r="I15" i="5"/>
  <c r="H15" i="5"/>
  <c r="G15" i="5"/>
  <c r="F15" i="5"/>
  <c r="E15" i="5"/>
  <c r="D15" i="5"/>
  <c r="C15" i="5"/>
  <c r="BY14" i="5"/>
  <c r="BR14" i="5"/>
  <c r="BL14" i="5"/>
  <c r="BF14" i="5"/>
  <c r="AZ14" i="5"/>
  <c r="CA14" i="5" s="1"/>
  <c r="AT14" i="5"/>
  <c r="AN14" i="5"/>
  <c r="AH14" i="5"/>
  <c r="AA14" i="5"/>
  <c r="U14" i="5"/>
  <c r="O14" i="5"/>
  <c r="H14" i="5"/>
  <c r="BY13" i="5"/>
  <c r="BR13" i="5"/>
  <c r="BL13" i="5"/>
  <c r="BF13" i="5"/>
  <c r="AZ13" i="5"/>
  <c r="AT13" i="5"/>
  <c r="AN13" i="5"/>
  <c r="AH13" i="5"/>
  <c r="AA13" i="5"/>
  <c r="U13" i="5"/>
  <c r="O13" i="5"/>
  <c r="H13" i="5"/>
  <c r="BY12" i="5"/>
  <c r="CA12" i="5" s="1"/>
  <c r="BR12" i="5"/>
  <c r="BL12" i="5"/>
  <c r="BF12" i="5"/>
  <c r="AZ12" i="5"/>
  <c r="AT12" i="5"/>
  <c r="AN12" i="5"/>
  <c r="AH12" i="5"/>
  <c r="AA12" i="5"/>
  <c r="U12" i="5"/>
  <c r="O12" i="5"/>
  <c r="H12" i="5"/>
  <c r="BY11" i="5"/>
  <c r="BR11" i="5"/>
  <c r="BL11" i="5"/>
  <c r="BF11" i="5"/>
  <c r="AZ11" i="5"/>
  <c r="CA11" i="5" s="1"/>
  <c r="AT11" i="5"/>
  <c r="AN11" i="5"/>
  <c r="AH11" i="5"/>
  <c r="AA11" i="5"/>
  <c r="U11" i="5"/>
  <c r="U15" i="5" s="1"/>
  <c r="O11" i="5"/>
  <c r="O15" i="5" s="1"/>
  <c r="H11" i="5"/>
  <c r="BY10" i="5"/>
  <c r="BY15" i="5" s="1"/>
  <c r="BR10" i="5"/>
  <c r="BL10" i="5"/>
  <c r="BL15" i="5" s="1"/>
  <c r="BF10" i="5"/>
  <c r="BF15" i="5" s="1"/>
  <c r="AZ10" i="5"/>
  <c r="AZ15" i="5" s="1"/>
  <c r="AT10" i="5"/>
  <c r="AT15" i="5" s="1"/>
  <c r="AN10" i="5"/>
  <c r="AN15" i="5" s="1"/>
  <c r="AH10" i="5"/>
  <c r="AH15" i="5" s="1"/>
  <c r="AA10" i="5"/>
  <c r="AA15" i="5" s="1"/>
  <c r="U10" i="5"/>
  <c r="O10" i="5"/>
  <c r="H10" i="5"/>
  <c r="BX7" i="5"/>
  <c r="BW7" i="5"/>
  <c r="BV7" i="5"/>
  <c r="BU7" i="5"/>
  <c r="BT7" i="5"/>
  <c r="BS7" i="5"/>
  <c r="BQ7" i="5"/>
  <c r="BP7" i="5"/>
  <c r="BO7" i="5"/>
  <c r="BN7" i="5"/>
  <c r="BM7" i="5"/>
  <c r="BK7" i="5"/>
  <c r="BJ7" i="5"/>
  <c r="BI7" i="5"/>
  <c r="BH7" i="5"/>
  <c r="BG7" i="5"/>
  <c r="BE7" i="5"/>
  <c r="BD7" i="5"/>
  <c r="BC7" i="5"/>
  <c r="BB7" i="5"/>
  <c r="BA7" i="5"/>
  <c r="AY7" i="5"/>
  <c r="AX7" i="5"/>
  <c r="AW7" i="5"/>
  <c r="AV7" i="5"/>
  <c r="AU7" i="5"/>
  <c r="AS7" i="5"/>
  <c r="AR7" i="5"/>
  <c r="AQ7" i="5"/>
  <c r="AP7" i="5"/>
  <c r="AO7" i="5"/>
  <c r="AM7" i="5"/>
  <c r="AL7" i="5"/>
  <c r="AK7" i="5"/>
  <c r="AJ7" i="5"/>
  <c r="AI7" i="5"/>
  <c r="AG7" i="5"/>
  <c r="AF7" i="5"/>
  <c r="AE7" i="5"/>
  <c r="AD7" i="5"/>
  <c r="AC7" i="5"/>
  <c r="AB7" i="5"/>
  <c r="Z7" i="5"/>
  <c r="Y7" i="5"/>
  <c r="X7" i="5"/>
  <c r="W7" i="5"/>
  <c r="V7" i="5"/>
  <c r="T7" i="5"/>
  <c r="S7" i="5"/>
  <c r="R7" i="5"/>
  <c r="Q7" i="5"/>
  <c r="P7" i="5"/>
  <c r="N7" i="5"/>
  <c r="M7" i="5"/>
  <c r="L7" i="5"/>
  <c r="K7" i="5"/>
  <c r="J7" i="5"/>
  <c r="I7" i="5"/>
  <c r="G7" i="5"/>
  <c r="F7" i="5"/>
  <c r="E7" i="5"/>
  <c r="D7" i="5"/>
  <c r="C7" i="5"/>
  <c r="BZ16" i="4"/>
  <c r="BV15" i="4"/>
  <c r="BU15" i="4"/>
  <c r="BT15" i="4"/>
  <c r="BS15" i="4"/>
  <c r="BQ15" i="4"/>
  <c r="BP15" i="4"/>
  <c r="BO15" i="4"/>
  <c r="BN15" i="4"/>
  <c r="BK15" i="4"/>
  <c r="BJ15" i="4"/>
  <c r="BI15" i="4"/>
  <c r="BH15" i="4"/>
  <c r="BG15" i="4"/>
  <c r="BE15" i="4"/>
  <c r="BD15" i="4"/>
  <c r="BC15" i="4"/>
  <c r="BB15" i="4"/>
  <c r="BA15" i="4"/>
  <c r="AY15" i="4"/>
  <c r="AX15" i="4"/>
  <c r="AW15" i="4"/>
  <c r="AV15" i="4"/>
  <c r="AU15" i="4"/>
  <c r="AS15" i="4"/>
  <c r="AR15" i="4"/>
  <c r="AQ15" i="4"/>
  <c r="AP15" i="4"/>
  <c r="AO15" i="4"/>
  <c r="AM15" i="4"/>
  <c r="AL15" i="4"/>
  <c r="AK15" i="4"/>
  <c r="AJ15" i="4"/>
  <c r="AI15" i="4"/>
  <c r="AG15" i="4"/>
  <c r="AF15" i="4"/>
  <c r="AE15" i="4"/>
  <c r="AD15" i="4"/>
  <c r="AC15" i="4"/>
  <c r="AB15" i="4"/>
  <c r="Z15" i="4"/>
  <c r="Y15" i="4"/>
  <c r="X15" i="4"/>
  <c r="W15" i="4"/>
  <c r="V15" i="4"/>
  <c r="T15" i="4"/>
  <c r="S15" i="4"/>
  <c r="R15" i="4"/>
  <c r="Q15" i="4"/>
  <c r="P15" i="4"/>
  <c r="N15" i="4"/>
  <c r="M15" i="4"/>
  <c r="L15" i="4"/>
  <c r="K15" i="4"/>
  <c r="J15" i="4"/>
  <c r="I15" i="4"/>
  <c r="H15" i="4"/>
  <c r="G15" i="4"/>
  <c r="F15" i="4"/>
  <c r="E15" i="4"/>
  <c r="D15" i="4"/>
  <c r="C15" i="4"/>
  <c r="BY14" i="4"/>
  <c r="BR14" i="4"/>
  <c r="BL14" i="4"/>
  <c r="BF14" i="4"/>
  <c r="AZ14" i="4"/>
  <c r="AT14" i="4"/>
  <c r="AN14" i="4"/>
  <c r="AH14" i="4"/>
  <c r="AA14" i="4"/>
  <c r="U14" i="4"/>
  <c r="O14" i="4"/>
  <c r="H14" i="4"/>
  <c r="BY13" i="4"/>
  <c r="BR13" i="4"/>
  <c r="BL13" i="4"/>
  <c r="BF13" i="4"/>
  <c r="AZ13" i="4"/>
  <c r="AT13" i="4"/>
  <c r="AN13" i="4"/>
  <c r="AH13" i="4"/>
  <c r="AA13" i="4"/>
  <c r="U13" i="4"/>
  <c r="O13" i="4"/>
  <c r="H13" i="4"/>
  <c r="BY12" i="4"/>
  <c r="CA12" i="4" s="1"/>
  <c r="BR12" i="4"/>
  <c r="BL12" i="4"/>
  <c r="BF12" i="4"/>
  <c r="AZ12" i="4"/>
  <c r="AT12" i="4"/>
  <c r="AN12" i="4"/>
  <c r="AH12" i="4"/>
  <c r="AA12" i="4"/>
  <c r="U12" i="4"/>
  <c r="O12" i="4"/>
  <c r="H12" i="4"/>
  <c r="BY11" i="4"/>
  <c r="BR11" i="4"/>
  <c r="BL11" i="4"/>
  <c r="BF11" i="4"/>
  <c r="AZ11" i="4"/>
  <c r="AT11" i="4"/>
  <c r="AN11" i="4"/>
  <c r="AH11" i="4"/>
  <c r="AA11" i="4"/>
  <c r="U11" i="4"/>
  <c r="O11" i="4"/>
  <c r="H11" i="4"/>
  <c r="BY10" i="4"/>
  <c r="BR10" i="4"/>
  <c r="BL10" i="4"/>
  <c r="BL15" i="4" s="1"/>
  <c r="BF10" i="4"/>
  <c r="BF15" i="4" s="1"/>
  <c r="AZ10" i="4"/>
  <c r="AZ15" i="4" s="1"/>
  <c r="AT10" i="4"/>
  <c r="AT15" i="4" s="1"/>
  <c r="AN10" i="4"/>
  <c r="AN15" i="4" s="1"/>
  <c r="AH10" i="4"/>
  <c r="AH15" i="4" s="1"/>
  <c r="AA10" i="4"/>
  <c r="AA15" i="4" s="1"/>
  <c r="U10" i="4"/>
  <c r="U15" i="4" s="1"/>
  <c r="O10" i="4"/>
  <c r="O15" i="4" s="1"/>
  <c r="H10" i="4"/>
  <c r="BX7" i="4"/>
  <c r="BW7" i="4"/>
  <c r="BV7" i="4"/>
  <c r="BU7" i="4"/>
  <c r="BT7" i="4"/>
  <c r="BS7" i="4"/>
  <c r="BQ7" i="4"/>
  <c r="BP7" i="4"/>
  <c r="BO7" i="4"/>
  <c r="BN7" i="4"/>
  <c r="BM7" i="4"/>
  <c r="BK7" i="4"/>
  <c r="BJ7" i="4"/>
  <c r="BI7" i="4"/>
  <c r="BH7" i="4"/>
  <c r="BG7" i="4"/>
  <c r="BE7" i="4"/>
  <c r="BD7" i="4"/>
  <c r="BC7" i="4"/>
  <c r="BB7" i="4"/>
  <c r="BA7" i="4"/>
  <c r="AY7" i="4"/>
  <c r="AX7" i="4"/>
  <c r="AW7" i="4"/>
  <c r="AV7" i="4"/>
  <c r="AU7" i="4"/>
  <c r="AS7" i="4"/>
  <c r="AR7" i="4"/>
  <c r="AQ7" i="4"/>
  <c r="AP7" i="4"/>
  <c r="AO7" i="4"/>
  <c r="AM7" i="4"/>
  <c r="AL7" i="4"/>
  <c r="AK7" i="4"/>
  <c r="AJ7" i="4"/>
  <c r="AI7" i="4"/>
  <c r="AG7" i="4"/>
  <c r="AF7" i="4"/>
  <c r="AE7" i="4"/>
  <c r="AD7" i="4"/>
  <c r="AC7" i="4"/>
  <c r="AB7" i="4"/>
  <c r="Z7" i="4"/>
  <c r="Y7" i="4"/>
  <c r="X7" i="4"/>
  <c r="W7" i="4"/>
  <c r="V7" i="4"/>
  <c r="T7" i="4"/>
  <c r="S7" i="4"/>
  <c r="R7" i="4"/>
  <c r="Q7" i="4"/>
  <c r="P7" i="4"/>
  <c r="N7" i="4"/>
  <c r="M7" i="4"/>
  <c r="L7" i="4"/>
  <c r="K7" i="4"/>
  <c r="J7" i="4"/>
  <c r="I7" i="4"/>
  <c r="G7" i="4"/>
  <c r="F7" i="4"/>
  <c r="E7" i="4"/>
  <c r="D7" i="4"/>
  <c r="C7" i="4"/>
  <c r="BZ6" i="4"/>
  <c r="BZ5" i="4"/>
  <c r="AI37" i="2"/>
  <c r="AI34" i="2"/>
  <c r="AI33" i="2"/>
  <c r="AI28" i="2"/>
  <c r="AI25" i="2"/>
  <c r="AI23" i="2"/>
  <c r="AI22" i="2"/>
  <c r="AG61" i="2"/>
  <c r="AG49" i="2"/>
  <c r="AJ40" i="2"/>
  <c r="AH39" i="2"/>
  <c r="AG39" i="2"/>
  <c r="AJ38" i="2"/>
  <c r="AJ35" i="2"/>
  <c r="AJ29" i="2"/>
  <c r="AJ26" i="2"/>
  <c r="AJ30" i="2" s="1"/>
  <c r="AC37" i="2"/>
  <c r="AC34" i="2"/>
  <c r="AC33" i="2"/>
  <c r="AC28" i="2"/>
  <c r="AC25" i="2"/>
  <c r="AC23" i="2"/>
  <c r="AC22" i="2"/>
  <c r="AA61" i="2"/>
  <c r="AA49" i="2"/>
  <c r="AD40" i="2"/>
  <c r="AB39" i="2"/>
  <c r="AA39" i="2"/>
  <c r="AD38" i="2"/>
  <c r="AD35" i="2"/>
  <c r="AD29" i="2"/>
  <c r="AD26" i="2"/>
  <c r="W37" i="2"/>
  <c r="W34" i="2"/>
  <c r="W33" i="2"/>
  <c r="W28" i="2"/>
  <c r="W25" i="2"/>
  <c r="W23" i="2"/>
  <c r="W22" i="2"/>
  <c r="U61" i="2"/>
  <c r="U49" i="2"/>
  <c r="X40" i="2"/>
  <c r="V39" i="2"/>
  <c r="U39" i="2"/>
  <c r="X38" i="2"/>
  <c r="X35" i="2"/>
  <c r="X29" i="2"/>
  <c r="X26" i="2"/>
  <c r="X30" i="2" s="1"/>
  <c r="Q37" i="2"/>
  <c r="Q34" i="2"/>
  <c r="Q33" i="2"/>
  <c r="Q28" i="2"/>
  <c r="Q25" i="2"/>
  <c r="Q23" i="2"/>
  <c r="Q22" i="2"/>
  <c r="F38" i="2"/>
  <c r="F29" i="2"/>
  <c r="O61" i="2"/>
  <c r="O49" i="2"/>
  <c r="R40" i="2"/>
  <c r="P39" i="2"/>
  <c r="O39" i="2"/>
  <c r="R38" i="2"/>
  <c r="R35" i="2"/>
  <c r="R29" i="2"/>
  <c r="R26" i="2"/>
  <c r="L38" i="2"/>
  <c r="L29" i="2"/>
  <c r="K37" i="2"/>
  <c r="K34" i="2"/>
  <c r="K33" i="2"/>
  <c r="K28" i="2"/>
  <c r="K25" i="2"/>
  <c r="K23" i="2"/>
  <c r="K22" i="2"/>
  <c r="I61" i="2"/>
  <c r="I49" i="2"/>
  <c r="L40" i="2"/>
  <c r="J39" i="2"/>
  <c r="I39" i="2"/>
  <c r="L35" i="2"/>
  <c r="L26" i="2"/>
  <c r="R14" i="1"/>
  <c r="R13" i="1"/>
  <c r="R12" i="1"/>
  <c r="R11" i="1"/>
  <c r="R10" i="1"/>
  <c r="R9" i="1"/>
  <c r="Q8" i="1"/>
  <c r="R7" i="1"/>
  <c r="R6" i="1"/>
  <c r="R5" i="1"/>
  <c r="R4" i="1"/>
  <c r="AK18" i="1" l="1"/>
  <c r="AL17" i="1"/>
  <c r="AL18" i="1"/>
  <c r="R8" i="1"/>
  <c r="AB8" i="1"/>
  <c r="AG17" i="1"/>
  <c r="AG8" i="1"/>
  <c r="AG18" i="1" s="1"/>
  <c r="AA18" i="1"/>
  <c r="AB18" i="1"/>
  <c r="W18" i="1"/>
  <c r="V18" i="1"/>
  <c r="CA14" i="11"/>
  <c r="BZ10" i="11"/>
  <c r="BZ11" i="11"/>
  <c r="BZ12" i="11"/>
  <c r="BZ13" i="11"/>
  <c r="BZ14" i="11"/>
  <c r="CA11" i="11"/>
  <c r="CA15" i="11" s="1"/>
  <c r="BY15" i="11"/>
  <c r="CA11" i="10"/>
  <c r="BZ10" i="10"/>
  <c r="BZ11" i="10"/>
  <c r="BZ12" i="10"/>
  <c r="BZ14" i="10"/>
  <c r="CA14" i="10"/>
  <c r="CA15" i="10"/>
  <c r="H15" i="10"/>
  <c r="BY15" i="10"/>
  <c r="CA10" i="6"/>
  <c r="CA14" i="6"/>
  <c r="BY15" i="6"/>
  <c r="CA13" i="6"/>
  <c r="BZ15" i="6"/>
  <c r="BZ12" i="6"/>
  <c r="BZ13" i="6"/>
  <c r="BZ14" i="6"/>
  <c r="BZ10" i="5"/>
  <c r="BZ11" i="5"/>
  <c r="BZ12" i="5"/>
  <c r="BZ13" i="5"/>
  <c r="BZ14" i="5"/>
  <c r="CA10" i="5"/>
  <c r="CA13" i="5"/>
  <c r="CA15" i="5" s="1"/>
  <c r="BY15" i="4"/>
  <c r="CA11" i="4"/>
  <c r="CA14" i="4"/>
  <c r="BZ14" i="4"/>
  <c r="BZ11" i="4"/>
  <c r="CA10" i="4"/>
  <c r="BZ10" i="4"/>
  <c r="CA13" i="4"/>
  <c r="BZ13" i="4"/>
  <c r="BZ12" i="4"/>
  <c r="AD30" i="2"/>
  <c r="BR15" i="6"/>
  <c r="BR15" i="5"/>
  <c r="BR15" i="4"/>
  <c r="AI40" i="2"/>
  <c r="AC40" i="2"/>
  <c r="W40" i="2"/>
  <c r="R30" i="2"/>
  <c r="Q40" i="2"/>
  <c r="L30" i="2"/>
  <c r="K40" i="2"/>
  <c r="O12" i="3"/>
  <c r="O13" i="3"/>
  <c r="O14" i="3"/>
  <c r="O11" i="3"/>
  <c r="O10" i="3"/>
  <c r="AM15" i="3"/>
  <c r="BT15" i="3"/>
  <c r="BU15" i="3"/>
  <c r="BV15" i="3"/>
  <c r="BW15" i="3"/>
  <c r="BX15" i="3"/>
  <c r="BS15" i="3"/>
  <c r="BN15" i="3"/>
  <c r="BO15" i="3"/>
  <c r="BP15" i="3"/>
  <c r="BQ15" i="3"/>
  <c r="BH15" i="3"/>
  <c r="BI15" i="3"/>
  <c r="BJ15" i="3"/>
  <c r="BK15" i="3"/>
  <c r="BB15" i="3"/>
  <c r="BC15" i="3"/>
  <c r="BD15" i="3"/>
  <c r="BE15" i="3"/>
  <c r="BA15" i="3"/>
  <c r="AV15" i="3"/>
  <c r="AW15" i="3"/>
  <c r="AX15" i="3"/>
  <c r="AY15" i="3"/>
  <c r="AU15" i="3"/>
  <c r="AP15" i="3"/>
  <c r="AQ15" i="3"/>
  <c r="AR15" i="3"/>
  <c r="AS15" i="3"/>
  <c r="AO15" i="3"/>
  <c r="AI15" i="3"/>
  <c r="AC15" i="3"/>
  <c r="AD15" i="3"/>
  <c r="AE15" i="3"/>
  <c r="AF15" i="3"/>
  <c r="AG15" i="3"/>
  <c r="W15" i="3"/>
  <c r="X15" i="3"/>
  <c r="Y15" i="3"/>
  <c r="Z15" i="3"/>
  <c r="V15" i="3"/>
  <c r="Q15" i="3"/>
  <c r="R15" i="3"/>
  <c r="S15" i="3"/>
  <c r="T15" i="3"/>
  <c r="P15" i="3"/>
  <c r="J15" i="3"/>
  <c r="K15" i="3"/>
  <c r="L15" i="3"/>
  <c r="M15" i="3"/>
  <c r="N15" i="3"/>
  <c r="I15" i="3"/>
  <c r="D15" i="3"/>
  <c r="E15" i="3"/>
  <c r="F15" i="3"/>
  <c r="G15" i="3"/>
  <c r="C15" i="3"/>
  <c r="C61" i="2"/>
  <c r="N7" i="3"/>
  <c r="BZ5" i="3"/>
  <c r="BZ6" i="3" s="1"/>
  <c r="M17" i="1"/>
  <c r="M8" i="1"/>
  <c r="I17" i="1"/>
  <c r="I8" i="1"/>
  <c r="C17" i="1"/>
  <c r="D17" i="1"/>
  <c r="B17" i="1"/>
  <c r="C8" i="1"/>
  <c r="D8" i="1"/>
  <c r="B8" i="1"/>
  <c r="B18" i="1" s="1"/>
  <c r="B22" i="1" s="1"/>
  <c r="AB15" i="3"/>
  <c r="AJ15" i="3"/>
  <c r="AK15" i="3"/>
  <c r="AL15" i="3"/>
  <c r="BG15" i="3"/>
  <c r="BZ16" i="3"/>
  <c r="BY11" i="3"/>
  <c r="BR11" i="3"/>
  <c r="BL11" i="3"/>
  <c r="BF11" i="3"/>
  <c r="AZ11" i="3"/>
  <c r="AT11" i="3"/>
  <c r="AN11" i="3"/>
  <c r="AH11" i="3"/>
  <c r="AA11" i="3"/>
  <c r="U11" i="3"/>
  <c r="H11" i="3"/>
  <c r="BY14" i="3"/>
  <c r="BR14" i="3"/>
  <c r="BL14" i="3"/>
  <c r="BF14" i="3"/>
  <c r="AZ14" i="3"/>
  <c r="AT14" i="3"/>
  <c r="AN14" i="3"/>
  <c r="AH14" i="3"/>
  <c r="AA14" i="3"/>
  <c r="U14" i="3"/>
  <c r="H14" i="3"/>
  <c r="BY13" i="3"/>
  <c r="BR13" i="3"/>
  <c r="BL13" i="3"/>
  <c r="BF13" i="3"/>
  <c r="AZ13" i="3"/>
  <c r="AT13" i="3"/>
  <c r="AN13" i="3"/>
  <c r="AH13" i="3"/>
  <c r="AA13" i="3"/>
  <c r="U13" i="3"/>
  <c r="H13" i="3"/>
  <c r="BY12" i="3"/>
  <c r="BR12" i="3"/>
  <c r="BL12" i="3"/>
  <c r="BF12" i="3"/>
  <c r="AZ12" i="3"/>
  <c r="AT12" i="3"/>
  <c r="AN12" i="3"/>
  <c r="AH12" i="3"/>
  <c r="AA12" i="3"/>
  <c r="U12" i="3"/>
  <c r="H12" i="3"/>
  <c r="BY10" i="3"/>
  <c r="BR10" i="3"/>
  <c r="BL10" i="3"/>
  <c r="BF10" i="3"/>
  <c r="AZ10" i="3"/>
  <c r="AT10" i="3"/>
  <c r="AN10" i="3"/>
  <c r="AH10" i="3"/>
  <c r="AA10" i="3"/>
  <c r="U10" i="3"/>
  <c r="H10" i="3"/>
  <c r="BZ10" i="3" s="1"/>
  <c r="BX7" i="3"/>
  <c r="BW7" i="3"/>
  <c r="BV7" i="3"/>
  <c r="BU7" i="3"/>
  <c r="BT7" i="3"/>
  <c r="BS7" i="3"/>
  <c r="BQ7" i="3"/>
  <c r="BP7" i="3"/>
  <c r="BO7" i="3"/>
  <c r="BN7" i="3"/>
  <c r="BM7" i="3"/>
  <c r="BK7" i="3"/>
  <c r="BJ7" i="3"/>
  <c r="BI7" i="3"/>
  <c r="BH7" i="3"/>
  <c r="BG7" i="3"/>
  <c r="BE7" i="3"/>
  <c r="BD7" i="3"/>
  <c r="BC7" i="3"/>
  <c r="BB7" i="3"/>
  <c r="BA7" i="3"/>
  <c r="AY7" i="3"/>
  <c r="AX7" i="3"/>
  <c r="AW7" i="3"/>
  <c r="AV7" i="3"/>
  <c r="AU7" i="3"/>
  <c r="AS7" i="3"/>
  <c r="AR7" i="3"/>
  <c r="AQ7" i="3"/>
  <c r="AP7" i="3"/>
  <c r="AO7" i="3"/>
  <c r="AM7" i="3"/>
  <c r="AL7" i="3"/>
  <c r="AK7" i="3"/>
  <c r="AJ7" i="3"/>
  <c r="AI7" i="3"/>
  <c r="AG7" i="3"/>
  <c r="AF7" i="3"/>
  <c r="AE7" i="3"/>
  <c r="AD7" i="3"/>
  <c r="AC7" i="3"/>
  <c r="AB7" i="3"/>
  <c r="Z7" i="3"/>
  <c r="Y7" i="3"/>
  <c r="X7" i="3"/>
  <c r="W7" i="3"/>
  <c r="V7" i="3"/>
  <c r="T7" i="3"/>
  <c r="S7" i="3"/>
  <c r="R7" i="3"/>
  <c r="Q7" i="3"/>
  <c r="P7" i="3"/>
  <c r="M7" i="3"/>
  <c r="L7" i="3"/>
  <c r="K7" i="3"/>
  <c r="J7" i="3"/>
  <c r="I7" i="3"/>
  <c r="G7" i="3"/>
  <c r="F7" i="3"/>
  <c r="E7" i="3"/>
  <c r="D7" i="3"/>
  <c r="C7" i="3"/>
  <c r="C49" i="2"/>
  <c r="F40" i="2"/>
  <c r="E40" i="2"/>
  <c r="D39" i="2"/>
  <c r="C39" i="2"/>
  <c r="F35" i="2"/>
  <c r="F26" i="2"/>
  <c r="F30" i="2" s="1"/>
  <c r="P19" i="1"/>
  <c r="Q16" i="1"/>
  <c r="R16" i="1" s="1"/>
  <c r="N16" i="1"/>
  <c r="J16" i="1"/>
  <c r="F16" i="1"/>
  <c r="G16" i="1" s="1"/>
  <c r="Q15" i="1"/>
  <c r="N15" i="1"/>
  <c r="J15" i="1"/>
  <c r="F15" i="1"/>
  <c r="G15" i="1" s="1"/>
  <c r="N14" i="1"/>
  <c r="J14" i="1"/>
  <c r="F14" i="1"/>
  <c r="G14" i="1" s="1"/>
  <c r="N13" i="1"/>
  <c r="J13" i="1"/>
  <c r="F13" i="1"/>
  <c r="G13" i="1" s="1"/>
  <c r="N12" i="1"/>
  <c r="J12" i="1"/>
  <c r="F12" i="1"/>
  <c r="G12" i="1" s="1"/>
  <c r="N11" i="1"/>
  <c r="J11" i="1"/>
  <c r="F11" i="1"/>
  <c r="G11" i="1" s="1"/>
  <c r="N10" i="1"/>
  <c r="J10" i="1"/>
  <c r="F10" i="1"/>
  <c r="G10" i="1" s="1"/>
  <c r="N9" i="1"/>
  <c r="J9" i="1"/>
  <c r="F9" i="1"/>
  <c r="G9" i="1" s="1"/>
  <c r="N7" i="1"/>
  <c r="J7" i="1"/>
  <c r="F7" i="1"/>
  <c r="G7" i="1" s="1"/>
  <c r="N6" i="1"/>
  <c r="J6" i="1"/>
  <c r="F6" i="1"/>
  <c r="G6" i="1" s="1"/>
  <c r="N5" i="1"/>
  <c r="J5" i="1"/>
  <c r="F5" i="1"/>
  <c r="G5" i="1" s="1"/>
  <c r="N4" i="1"/>
  <c r="J4" i="1"/>
  <c r="J8" i="1" s="1"/>
  <c r="F4" i="1"/>
  <c r="F8" i="1" s="1"/>
  <c r="N8" i="1" l="1"/>
  <c r="D22" i="1"/>
  <c r="I18" i="1"/>
  <c r="C18" i="1"/>
  <c r="C22" i="1" s="1"/>
  <c r="BZ15" i="11"/>
  <c r="BZ15" i="10"/>
  <c r="CA15" i="6"/>
  <c r="BZ15" i="5"/>
  <c r="CA15" i="4"/>
  <c r="BZ15" i="4"/>
  <c r="BZ11" i="3"/>
  <c r="BZ14" i="3"/>
  <c r="BZ12" i="3"/>
  <c r="BZ13" i="3"/>
  <c r="R15" i="1"/>
  <c r="R17" i="1" s="1"/>
  <c r="R18" i="1" s="1"/>
  <c r="Q17" i="1"/>
  <c r="Q18" i="1" s="1"/>
  <c r="D18" i="1"/>
  <c r="F17" i="1"/>
  <c r="G17" i="1" s="1"/>
  <c r="N17" i="1"/>
  <c r="U15" i="3"/>
  <c r="AT15" i="3"/>
  <c r="H15" i="3"/>
  <c r="AZ15" i="3"/>
  <c r="BF15" i="3"/>
  <c r="AA15" i="3"/>
  <c r="BL15" i="3"/>
  <c r="AH15" i="3"/>
  <c r="BR15" i="3"/>
  <c r="AN15" i="3"/>
  <c r="BY15" i="3"/>
  <c r="O15" i="3"/>
  <c r="CA13" i="3"/>
  <c r="CA11" i="3"/>
  <c r="CA12" i="3"/>
  <c r="CA14" i="3"/>
  <c r="M18" i="1"/>
  <c r="N18" i="1"/>
  <c r="J17" i="1"/>
  <c r="J18" i="1"/>
  <c r="F22" i="1"/>
  <c r="G22" i="1" s="1"/>
  <c r="CA10" i="3"/>
  <c r="G4" i="1"/>
  <c r="G8" i="1" s="1"/>
  <c r="G18" i="1" s="1"/>
  <c r="F18" i="1" l="1"/>
  <c r="BZ15" i="3"/>
  <c r="CA15" i="3"/>
</calcChain>
</file>

<file path=xl/sharedStrings.xml><?xml version="1.0" encoding="utf-8"?>
<sst xmlns="http://schemas.openxmlformats.org/spreadsheetml/2006/main" count="1430" uniqueCount="189">
  <si>
    <t>BROJ RADNIH DANA U ŠK. GOD. 2022_23</t>
  </si>
  <si>
    <t>30 dana GO</t>
  </si>
  <si>
    <t>29 dana GO</t>
  </si>
  <si>
    <t>28 dana GO</t>
  </si>
  <si>
    <t>27 dana GO</t>
  </si>
  <si>
    <t>26 dana GO</t>
  </si>
  <si>
    <t>25 dana GO</t>
  </si>
  <si>
    <t>ako godišnji počinje 10.srpnja 2023.</t>
  </si>
  <si>
    <t>MJESEC</t>
  </si>
  <si>
    <t>NASTAVNI DANI</t>
  </si>
  <si>
    <t>NENASTAVNI DANI</t>
  </si>
  <si>
    <t>BLAGDANI</t>
  </si>
  <si>
    <t>NAZIV BLAGDANA</t>
  </si>
  <si>
    <t>UKUPNO RADNIH DANA</t>
  </si>
  <si>
    <t>UKUPNO RADNIH SATI</t>
  </si>
  <si>
    <t>nastavni dani</t>
  </si>
  <si>
    <t>nenastavni dani</t>
  </si>
  <si>
    <t>GO</t>
  </si>
  <si>
    <t>nenastavni dani bez GO</t>
  </si>
  <si>
    <t>rujan</t>
  </si>
  <si>
    <t>listopad</t>
  </si>
  <si>
    <t>studeni</t>
  </si>
  <si>
    <t>1.11. Svi sveti-uto         18.11. Vukovar-pet</t>
  </si>
  <si>
    <t>prosinac</t>
  </si>
  <si>
    <r>
      <t>25.12. Božić-</t>
    </r>
    <r>
      <rPr>
        <sz val="9"/>
        <color indexed="10"/>
        <rFont val="Book Antiqua"/>
        <family val="1"/>
        <charset val="238"/>
      </rPr>
      <t>ned</t>
    </r>
    <r>
      <rPr>
        <sz val="9"/>
        <rFont val="Book Antiqua"/>
        <family val="1"/>
        <charset val="238"/>
      </rPr>
      <t xml:space="preserve">            26.12. Sv. Stjepan-pon </t>
    </r>
  </si>
  <si>
    <t>1.pol</t>
  </si>
  <si>
    <t>siječanj</t>
  </si>
  <si>
    <r>
      <t>1.1. Nova godina-</t>
    </r>
    <r>
      <rPr>
        <sz val="9"/>
        <color indexed="10"/>
        <rFont val="Book Antiqua"/>
        <family val="1"/>
        <charset val="238"/>
      </rPr>
      <t>ned</t>
    </r>
    <r>
      <rPr>
        <sz val="9"/>
        <rFont val="Book Antiqua"/>
        <family val="1"/>
        <charset val="238"/>
      </rPr>
      <t xml:space="preserve">    6.1. Sveta tri kralja-pet</t>
    </r>
  </si>
  <si>
    <t>veljača</t>
  </si>
  <si>
    <t>ožujak</t>
  </si>
  <si>
    <t>travanj</t>
  </si>
  <si>
    <r>
      <t>9.4. Uskrs</t>
    </r>
    <r>
      <rPr>
        <sz val="9"/>
        <color indexed="10"/>
        <rFont val="Book Antiqua"/>
        <family val="1"/>
        <charset val="238"/>
      </rPr>
      <t xml:space="preserve"> - ned</t>
    </r>
    <r>
      <rPr>
        <sz val="9"/>
        <rFont val="Book Antiqua"/>
        <family val="1"/>
        <charset val="238"/>
      </rPr>
      <t xml:space="preserve">          10.4. Uskrsni pon.</t>
    </r>
  </si>
  <si>
    <t>svibanj</t>
  </si>
  <si>
    <r>
      <t>1.5. Praznik rada-pon 30.5. Dan držav.-uto</t>
    </r>
    <r>
      <rPr>
        <sz val="9"/>
        <color indexed="10"/>
        <rFont val="Book Antiqua"/>
        <family val="1"/>
        <charset val="238"/>
      </rPr>
      <t xml:space="preserve">  </t>
    </r>
    <r>
      <rPr>
        <sz val="9"/>
        <rFont val="Book Antiqua"/>
        <family val="1"/>
        <charset val="238"/>
      </rPr>
      <t xml:space="preserve">                                    </t>
    </r>
  </si>
  <si>
    <t>lipanj</t>
  </si>
  <si>
    <r>
      <t>8.6. Tijelovo-čet              22.6. Dan antifaš.b.-čet</t>
    </r>
    <r>
      <rPr>
        <sz val="9"/>
        <color indexed="10"/>
        <rFont val="Book Antiqua"/>
        <family val="1"/>
        <charset val="238"/>
      </rPr>
      <t xml:space="preserve"> </t>
    </r>
    <r>
      <rPr>
        <sz val="9"/>
        <rFont val="Book Antiqua"/>
        <family val="1"/>
        <charset val="238"/>
      </rPr>
      <t xml:space="preserve">          </t>
    </r>
  </si>
  <si>
    <t>srpanj</t>
  </si>
  <si>
    <t>kolovoz</t>
  </si>
  <si>
    <r>
      <t>5.8. Dan domovinske zahvalnosti -</t>
    </r>
    <r>
      <rPr>
        <sz val="9"/>
        <color rgb="FFFF0000"/>
        <rFont val="Book Antiqua"/>
        <family val="1"/>
        <charset val="238"/>
      </rPr>
      <t xml:space="preserve">sub </t>
    </r>
    <r>
      <rPr>
        <sz val="9"/>
        <color indexed="10"/>
        <rFont val="Book Antiqua"/>
        <family val="1"/>
        <charset val="238"/>
      </rPr>
      <t xml:space="preserve"> </t>
    </r>
    <r>
      <rPr>
        <sz val="9"/>
        <rFont val="Book Antiqua"/>
        <family val="1"/>
        <charset val="238"/>
      </rPr>
      <t xml:space="preserve">           15.8. Velika Gospa-uto</t>
    </r>
  </si>
  <si>
    <t>2.pol</t>
  </si>
  <si>
    <t>ukupno</t>
  </si>
  <si>
    <t>5.10. Dan učitelja</t>
  </si>
  <si>
    <t>SRI</t>
  </si>
  <si>
    <t xml:space="preserve">5.10. Dan učit.- sri          </t>
  </si>
  <si>
    <t>* 8h</t>
  </si>
  <si>
    <t>6.12. Dan grada</t>
  </si>
  <si>
    <t>UTO</t>
  </si>
  <si>
    <t>6.12. Dan grada - uto</t>
  </si>
  <si>
    <r>
      <rPr>
        <sz val="14"/>
        <color indexed="10"/>
        <rFont val="Arial"/>
        <family val="2"/>
        <charset val="238"/>
      </rPr>
      <t>1440</t>
    </r>
    <r>
      <rPr>
        <sz val="14"/>
        <rFont val="Arial"/>
        <family val="2"/>
        <charset val="238"/>
      </rPr>
      <t xml:space="preserve"> + (568 = </t>
    </r>
    <r>
      <rPr>
        <sz val="14"/>
        <color indexed="10"/>
        <rFont val="Arial"/>
        <family val="2"/>
        <charset val="238"/>
      </rPr>
      <t>328</t>
    </r>
    <r>
      <rPr>
        <sz val="14"/>
        <rFont val="Arial"/>
        <family val="2"/>
        <charset val="238"/>
      </rPr>
      <t xml:space="preserve"> + 240) = </t>
    </r>
    <r>
      <rPr>
        <sz val="14"/>
        <color rgb="FFFF0000"/>
        <rFont val="Arial"/>
        <family val="2"/>
        <charset val="238"/>
      </rPr>
      <t>1768</t>
    </r>
    <r>
      <rPr>
        <sz val="14"/>
        <rFont val="Arial"/>
        <family val="2"/>
        <charset val="238"/>
      </rPr>
      <t xml:space="preserve"> + 240 = 2008</t>
    </r>
  </si>
  <si>
    <t>180+71</t>
  </si>
  <si>
    <t>29.5. uz Dan drž.</t>
  </si>
  <si>
    <t>PON</t>
  </si>
  <si>
    <t>30.05. Dan državn.- uto</t>
  </si>
  <si>
    <r>
      <rPr>
        <sz val="14"/>
        <color rgb="FFFF0000"/>
        <rFont val="Arial"/>
        <family val="2"/>
        <charset val="238"/>
      </rPr>
      <t xml:space="preserve">1416 </t>
    </r>
    <r>
      <rPr>
        <sz val="14"/>
        <rFont val="Arial"/>
        <family val="2"/>
        <charset val="238"/>
      </rPr>
      <t xml:space="preserve">+ (592 = </t>
    </r>
    <r>
      <rPr>
        <sz val="14"/>
        <color rgb="FFFF0000"/>
        <rFont val="Arial"/>
        <family val="2"/>
        <charset val="238"/>
      </rPr>
      <t>352</t>
    </r>
    <r>
      <rPr>
        <sz val="14"/>
        <rFont val="Arial"/>
        <family val="2"/>
        <charset val="238"/>
      </rPr>
      <t xml:space="preserve"> + 240) =</t>
    </r>
    <r>
      <rPr>
        <sz val="14"/>
        <color rgb="FFFF0000"/>
        <rFont val="Arial"/>
        <family val="2"/>
        <charset val="238"/>
      </rPr>
      <t xml:space="preserve"> 1768</t>
    </r>
    <r>
      <rPr>
        <sz val="14"/>
        <rFont val="Arial"/>
        <family val="2"/>
        <charset val="238"/>
      </rPr>
      <t xml:space="preserve"> + 240 = 2008</t>
    </r>
  </si>
  <si>
    <t>177+74</t>
  </si>
  <si>
    <t>ukupno OŠLJG</t>
  </si>
  <si>
    <r>
      <t>Ministarstvo</t>
    </r>
    <r>
      <rPr>
        <sz val="11"/>
        <rFont val="Book Antiqua"/>
        <family val="1"/>
        <charset val="238"/>
      </rPr>
      <t xml:space="preserve"> propisalo da je u šk. god. 2022/2023.</t>
    </r>
    <r>
      <rPr>
        <b/>
        <sz val="11"/>
        <rFont val="Book Antiqua"/>
        <family val="1"/>
        <charset val="238"/>
      </rPr>
      <t xml:space="preserve"> </t>
    </r>
    <r>
      <rPr>
        <b/>
        <sz val="11"/>
        <color indexed="17"/>
        <rFont val="Book Antiqua"/>
        <family val="1"/>
        <charset val="238"/>
      </rPr>
      <t>175 nastavnih</t>
    </r>
    <r>
      <rPr>
        <b/>
        <sz val="11"/>
        <color indexed="10"/>
        <rFont val="Book Antiqua"/>
        <family val="1"/>
        <charset val="238"/>
      </rPr>
      <t xml:space="preserve"> </t>
    </r>
    <r>
      <rPr>
        <sz val="11"/>
        <rFont val="Book Antiqua"/>
        <family val="1"/>
        <charset val="238"/>
      </rPr>
      <t>rad. dana (najmanje)</t>
    </r>
  </si>
  <si>
    <r>
      <t xml:space="preserve">Ukupan broj radnih dana (nastavnih i nenastavnih): </t>
    </r>
    <r>
      <rPr>
        <b/>
        <sz val="13"/>
        <rFont val="Book Antiqua"/>
        <family val="1"/>
        <charset val="238"/>
      </rPr>
      <t>180 + 71 = 251</t>
    </r>
    <r>
      <rPr>
        <b/>
        <sz val="13"/>
        <color indexed="10"/>
        <rFont val="Book Antiqua"/>
        <family val="1"/>
        <charset val="238"/>
      </rPr>
      <t xml:space="preserve"> </t>
    </r>
    <r>
      <rPr>
        <sz val="13"/>
        <rFont val="Book Antiqua"/>
        <family val="1"/>
        <charset val="238"/>
      </rPr>
      <t xml:space="preserve">dana </t>
    </r>
  </si>
  <si>
    <r>
      <t>ravnateljica</t>
    </r>
    <r>
      <rPr>
        <i/>
        <sz val="11"/>
        <rFont val="Book Antiqua"/>
        <family val="1"/>
        <charset val="238"/>
      </rPr>
      <t xml:space="preserve"> - na sjednici UV  - broj radnih dana je </t>
    </r>
    <r>
      <rPr>
        <b/>
        <i/>
        <sz val="11"/>
        <color indexed="10"/>
        <rFont val="Book Antiqua"/>
        <family val="1"/>
        <charset val="238"/>
      </rPr>
      <t>251</t>
    </r>
    <r>
      <rPr>
        <b/>
        <i/>
        <sz val="11"/>
        <rFont val="Book Antiqua"/>
        <family val="1"/>
        <charset val="238"/>
      </rPr>
      <t xml:space="preserve"> (177 + 74)</t>
    </r>
  </si>
  <si>
    <r>
      <t xml:space="preserve">                                                         - broj nastavnih dana je</t>
    </r>
    <r>
      <rPr>
        <b/>
        <i/>
        <sz val="11"/>
        <color indexed="21"/>
        <rFont val="Book Antiqua"/>
        <family val="1"/>
        <charset val="238"/>
      </rPr>
      <t xml:space="preserve"> 177</t>
    </r>
  </si>
  <si>
    <r>
      <t xml:space="preserve">Godišnji odmor: </t>
    </r>
    <r>
      <rPr>
        <b/>
        <sz val="12"/>
        <color indexed="10"/>
        <rFont val="Book Antiqua"/>
        <family val="1"/>
        <charset val="238"/>
      </rPr>
      <t xml:space="preserve">30 </t>
    </r>
    <r>
      <rPr>
        <b/>
        <sz val="12"/>
        <rFont val="Book Antiqua"/>
        <family val="1"/>
        <charset val="238"/>
      </rPr>
      <t>dana (30 x 8 = 240 sati)</t>
    </r>
  </si>
  <si>
    <t xml:space="preserve"> </t>
  </si>
  <si>
    <r>
      <t>Radnih dana u šk. god. : 251 - 30 =</t>
    </r>
    <r>
      <rPr>
        <b/>
        <sz val="16"/>
        <color rgb="FF0000FF"/>
        <rFont val="Book Antiqua"/>
        <family val="1"/>
        <charset val="238"/>
      </rPr>
      <t xml:space="preserve"> 221</t>
    </r>
    <r>
      <rPr>
        <b/>
        <sz val="14"/>
        <rFont val="Book Antiqua"/>
        <family val="1"/>
        <charset val="238"/>
      </rPr>
      <t xml:space="preserve"> dana </t>
    </r>
    <r>
      <rPr>
        <b/>
        <sz val="16"/>
        <rFont val="Book Antiqua"/>
        <family val="1"/>
        <charset val="238"/>
      </rPr>
      <t>(1768 sati)</t>
    </r>
  </si>
  <si>
    <t>Od toga (1 radni dan = 8 sati = 6 + 2)</t>
  </si>
  <si>
    <t>odgojno-obrazovna + stručna djelatnost (u školi)</t>
  </si>
  <si>
    <t>6 sati</t>
  </si>
  <si>
    <t>stručno usavršavanje + kulturna djelatnost (u/izvan škole)</t>
  </si>
  <si>
    <t>2 sati</t>
  </si>
  <si>
    <t>1768 / 40 = 44,2</t>
  </si>
  <si>
    <r>
      <t xml:space="preserve">POSLOVI I ZADACI STRUČNOG SURADNIKA – </t>
    </r>
    <r>
      <rPr>
        <b/>
        <sz val="12"/>
        <rFont val="Times New Roman"/>
        <family val="1"/>
        <charset val="238"/>
      </rPr>
      <t xml:space="preserve">KNJIŽNIČARA </t>
    </r>
  </si>
  <si>
    <t>( ŠK. GOD. 2022./2023. )</t>
  </si>
  <si>
    <r>
      <t xml:space="preserve">Struktura radnog vremena školskog knjižničara, u okviru </t>
    </r>
    <r>
      <rPr>
        <b/>
        <sz val="10"/>
        <rFont val="Times New Roman"/>
        <family val="1"/>
        <charset val="238"/>
      </rPr>
      <t>40-satnog radnog vremena,</t>
    </r>
    <r>
      <rPr>
        <sz val="10"/>
        <rFont val="Times New Roman"/>
        <family val="1"/>
        <charset val="238"/>
      </rPr>
      <t xml:space="preserve"> izrađena je </t>
    </r>
  </si>
  <si>
    <r>
      <t xml:space="preserve">na temelju </t>
    </r>
    <r>
      <rPr>
        <b/>
        <i/>
        <sz val="10"/>
        <rFont val="Times New Roman"/>
        <family val="1"/>
        <charset val="238"/>
      </rPr>
      <t xml:space="preserve">Zakona o OŠ, Pravilnika o tjednim radnim obvezama učitelja i str. suradnika </t>
    </r>
    <r>
      <rPr>
        <sz val="10"/>
        <rFont val="Times New Roman"/>
        <family val="1"/>
        <charset val="238"/>
      </rPr>
      <t xml:space="preserve">(NN 34/2014):  </t>
    </r>
    <r>
      <rPr>
        <b/>
        <i/>
        <sz val="11"/>
        <rFont val="Times New Roman"/>
        <family val="1"/>
        <charset val="238"/>
      </rPr>
      <t/>
    </r>
  </si>
  <si>
    <r>
      <t xml:space="preserve">šestsatni dnevni rad u školi (sat po 60 min.), od čega </t>
    </r>
    <r>
      <rPr>
        <b/>
        <i/>
        <sz val="10"/>
        <color indexed="10"/>
        <rFont val="Times New Roman"/>
        <family val="1"/>
        <charset val="238"/>
      </rPr>
      <t xml:space="preserve">25 sati </t>
    </r>
    <r>
      <rPr>
        <i/>
        <sz val="10"/>
        <color indexed="10"/>
        <rFont val="Times New Roman"/>
        <family val="1"/>
        <charset val="238"/>
      </rPr>
      <t>obavljaju poslove neposrednog pedagoškog rada</t>
    </r>
  </si>
  <si>
    <t xml:space="preserve">i Naputka o obvezama, programu i normativu rada stručnog suradnika knjižničara u osnovnoj </t>
  </si>
  <si>
    <r>
      <rPr>
        <b/>
        <i/>
        <sz val="10"/>
        <rFont val="Times New Roman"/>
        <family val="1"/>
        <charset val="238"/>
      </rPr>
      <t>i srednjoj školi</t>
    </r>
    <r>
      <rPr>
        <sz val="10"/>
        <rFont val="Times New Roman"/>
        <family val="1"/>
        <charset val="238"/>
      </rPr>
      <t xml:space="preserve"> Ministarstva prosvjete i športa, od 17.12.1996.g., :</t>
    </r>
  </si>
  <si>
    <r>
      <rPr>
        <b/>
        <i/>
        <sz val="10"/>
        <color indexed="10"/>
        <rFont val="Times New Roman"/>
        <family val="1"/>
        <charset val="238"/>
      </rPr>
      <t xml:space="preserve">30 sati </t>
    </r>
    <r>
      <rPr>
        <i/>
        <sz val="10"/>
        <color indexed="10"/>
        <rFont val="Times New Roman"/>
        <family val="1"/>
        <charset val="238"/>
      </rPr>
      <t>tjedno (6 sati dnevno) neposrednog odgojno-obrazovnog i stručnog knjižnično-informacijskog rada</t>
    </r>
  </si>
  <si>
    <r>
      <t xml:space="preserve">u knjižnici i </t>
    </r>
    <r>
      <rPr>
        <b/>
        <i/>
        <sz val="10"/>
        <color indexed="10"/>
        <rFont val="Times New Roman"/>
        <family val="1"/>
        <charset val="238"/>
      </rPr>
      <t xml:space="preserve">10 sati </t>
    </r>
    <r>
      <rPr>
        <i/>
        <sz val="10"/>
        <color indexed="10"/>
        <rFont val="Times New Roman"/>
        <family val="1"/>
        <charset val="238"/>
      </rPr>
      <t>tjedno (2 sata dnevno) za kulturnu i javnu djelatnost i stručno usavršavanje.</t>
    </r>
  </si>
  <si>
    <t>Školski knjižničar samostalno izrađuje program rada poštujući omjere:</t>
  </si>
  <si>
    <r>
      <rPr>
        <b/>
        <i/>
        <sz val="10"/>
        <color indexed="10"/>
        <rFont val="Times New Roman"/>
        <family val="1"/>
        <charset val="238"/>
      </rPr>
      <t xml:space="preserve">60% </t>
    </r>
    <r>
      <rPr>
        <i/>
        <sz val="10"/>
        <color indexed="10"/>
        <rFont val="Times New Roman"/>
        <family val="1"/>
        <charset val="238"/>
      </rPr>
      <t xml:space="preserve">odgojno-obrazovna djelatnost i </t>
    </r>
    <r>
      <rPr>
        <b/>
        <i/>
        <sz val="10"/>
        <color indexed="10"/>
        <rFont val="Times New Roman"/>
        <family val="1"/>
        <charset val="238"/>
      </rPr>
      <t xml:space="preserve">40% </t>
    </r>
    <r>
      <rPr>
        <i/>
        <sz val="10"/>
        <color indexed="10"/>
        <rFont val="Times New Roman"/>
        <family val="1"/>
        <charset val="238"/>
      </rPr>
      <t xml:space="preserve">stručno-knjižnična, kulturna i javna djelatnost i </t>
    </r>
  </si>
  <si>
    <t xml:space="preserve"> i stručno usavršavanje.</t>
  </si>
  <si>
    <t>Stoga:</t>
  </si>
  <si>
    <t xml:space="preserve">neposredna odgojno-obrazovna djelatnost                                                    </t>
  </si>
  <si>
    <t xml:space="preserve">stručno-knjižnična i informacijsko-referalna djelatnost                         </t>
  </si>
  <si>
    <t xml:space="preserve">kulturna i javna djelatnost i stručno usavršavanje              </t>
  </si>
  <si>
    <t>ZADAĆE</t>
  </si>
  <si>
    <t>U ŠKOLI</t>
  </si>
  <si>
    <t>U / IZVAN ŠKOLE</t>
  </si>
  <si>
    <t>UKUPNO SATI GODIŠNJE</t>
  </si>
  <si>
    <t>1. NEPOSREDNA ODGOJNO-OBRAZOVNA DJELATNOST</t>
  </si>
  <si>
    <t>1.1.</t>
  </si>
  <si>
    <t>Knjižnično-informacijski odgoj i obrazovanje - program poticanja čitanja i informacijske pismenosti. Nastava u školskoj knjižnici (međupredmetna korelacija i integracija). Pedagoški rad s učenicima. Posudba knjižnične građe.</t>
  </si>
  <si>
    <t>1.2.</t>
  </si>
  <si>
    <t>Suradnja s učiteljima, stručnim vijećima, ravnateljem i roditeljima (ostali poslovi).</t>
  </si>
  <si>
    <t>POSLOVI KOJI PROIZLAZE IZ NEPOSREDNOG ODGOJNO-OBRAZOVNOG RADA</t>
  </si>
  <si>
    <t>1.3.</t>
  </si>
  <si>
    <t>Dokumentacija. Planiranje i programiranje rada: godišnji, mjesečni i tjedni plan i program rada  (pripreme za neposredni odg.-obraz. rad)</t>
  </si>
  <si>
    <t>2. STRUČNO-KNJIŽNIČNO-INFORMACIJSKA DJELATNOST</t>
  </si>
  <si>
    <t>2.1.</t>
  </si>
  <si>
    <t>Organizacija i vođenje stručnog rada u knjižnici, nabava i stručna obrada nove građe. Praćenje izdavačke djelatnosti. Računalno poslovanje - Metelwin program). Revizija i otpis. Statistika. Izvješća o radu. Dokumentacijsko-administrativni poslovi.</t>
  </si>
  <si>
    <t>3. KULTURNA I JAVNA DJELATNOST</t>
  </si>
  <si>
    <t>3.1.</t>
  </si>
  <si>
    <t>Književni susreti, promocije knjiga, susreti s glumcima, umjetnicima, znanstvenicima, kvizovi natjecanja, tematske i prigodne izložbe, tribine, Međunarodni mjesec školskih knjižnica i Mjesec hrvatske knjige, Noć knjige…</t>
  </si>
  <si>
    <t>3.2.</t>
  </si>
  <si>
    <t>Suradnja s drugim ustanovama (Matičnom službom i drugim knjižnicama), posjet knjižarama, izdavačkim kućama, sajmovima…</t>
  </si>
  <si>
    <t>4. STRUČNO USAVRŠAVANJE</t>
  </si>
  <si>
    <t>4.1.</t>
  </si>
  <si>
    <t>Stručno usavršavanje</t>
  </si>
  <si>
    <t>UKUPNO</t>
  </si>
  <si>
    <t>251 – 30 = 221 radnih dana tj. 2008 – 240 = 1768 sati</t>
  </si>
  <si>
    <t>251 – 29 = 222 radnih dana tj. 2008 – 232 = 1776 sati</t>
  </si>
  <si>
    <t>251 – 28 = 223 radnih dana tj. 2008 – 224 = 1784 sati</t>
  </si>
  <si>
    <t>251 – 27 = 224 radnih dana tj. 2008 – 216 = 1792 sati</t>
  </si>
  <si>
    <t>251 – 26 = 225 radnih dana tj. 2008 – 208 = 1800 sati</t>
  </si>
  <si>
    <t>251 – 25 = 223 radnih dana tj. 2008 – 200 = 1808 sati</t>
  </si>
  <si>
    <t>1776 / 40 = 44,4</t>
  </si>
  <si>
    <t>1784 / 40 = 44,6</t>
  </si>
  <si>
    <t>1792 / 40 = 44,8</t>
  </si>
  <si>
    <t>1800 / 40 = 45</t>
  </si>
  <si>
    <t>1808 / 40 = 45,2</t>
  </si>
  <si>
    <r>
      <t xml:space="preserve">1768 * </t>
    </r>
    <r>
      <rPr>
        <b/>
        <sz val="12"/>
        <rFont val="Arial"/>
        <family val="2"/>
        <charset val="238"/>
      </rPr>
      <t>25/40</t>
    </r>
    <r>
      <rPr>
        <b/>
        <sz val="10"/>
        <rFont val="Arial"/>
        <family val="2"/>
        <charset val="238"/>
      </rPr>
      <t xml:space="preserve"> = 1105</t>
    </r>
  </si>
  <si>
    <r>
      <t xml:space="preserve">1776 * </t>
    </r>
    <r>
      <rPr>
        <b/>
        <sz val="12"/>
        <rFont val="Arial"/>
        <family val="2"/>
        <charset val="238"/>
      </rPr>
      <t>25/40</t>
    </r>
    <r>
      <rPr>
        <b/>
        <sz val="10"/>
        <rFont val="Arial"/>
        <family val="2"/>
        <charset val="238"/>
      </rPr>
      <t xml:space="preserve"> = 1110</t>
    </r>
  </si>
  <si>
    <r>
      <t xml:space="preserve">1784 * </t>
    </r>
    <r>
      <rPr>
        <b/>
        <sz val="12"/>
        <rFont val="Arial"/>
        <family val="2"/>
        <charset val="238"/>
      </rPr>
      <t>25/40</t>
    </r>
    <r>
      <rPr>
        <b/>
        <sz val="10"/>
        <rFont val="Arial"/>
        <family val="2"/>
        <charset val="238"/>
      </rPr>
      <t xml:space="preserve"> = 1115</t>
    </r>
  </si>
  <si>
    <r>
      <t xml:space="preserve">1792 * </t>
    </r>
    <r>
      <rPr>
        <b/>
        <sz val="12"/>
        <rFont val="Arial"/>
        <family val="2"/>
        <charset val="238"/>
      </rPr>
      <t>25/40</t>
    </r>
    <r>
      <rPr>
        <b/>
        <sz val="10"/>
        <rFont val="Arial"/>
        <family val="2"/>
        <charset val="238"/>
      </rPr>
      <t xml:space="preserve"> = 1120</t>
    </r>
  </si>
  <si>
    <r>
      <t xml:space="preserve">1800 * </t>
    </r>
    <r>
      <rPr>
        <b/>
        <sz val="12"/>
        <rFont val="Arial"/>
        <family val="2"/>
        <charset val="238"/>
      </rPr>
      <t>25/40</t>
    </r>
    <r>
      <rPr>
        <b/>
        <sz val="10"/>
        <rFont val="Arial"/>
        <family val="2"/>
        <charset val="238"/>
      </rPr>
      <t xml:space="preserve"> = 1125</t>
    </r>
  </si>
  <si>
    <r>
      <t xml:space="preserve">1808 * </t>
    </r>
    <r>
      <rPr>
        <b/>
        <sz val="12"/>
        <rFont val="Arial"/>
        <family val="2"/>
        <charset val="238"/>
      </rPr>
      <t>25/40</t>
    </r>
    <r>
      <rPr>
        <b/>
        <sz val="10"/>
        <rFont val="Arial"/>
        <family val="2"/>
        <charset val="238"/>
      </rPr>
      <t xml:space="preserve"> = 1130</t>
    </r>
  </si>
  <si>
    <t>1768 * 5/40 = 221</t>
  </si>
  <si>
    <t>1776 * 5/40 = 222</t>
  </si>
  <si>
    <t>1784 * 5/40 = 223</t>
  </si>
  <si>
    <t>1792 * 5/40 = 224</t>
  </si>
  <si>
    <t>1800 * 5/40 = 225</t>
  </si>
  <si>
    <t>1808 * 5/40 = 226</t>
  </si>
  <si>
    <r>
      <t xml:space="preserve">1768 * </t>
    </r>
    <r>
      <rPr>
        <b/>
        <sz val="12"/>
        <rFont val="Arial"/>
        <family val="2"/>
        <charset val="238"/>
      </rPr>
      <t>10/40</t>
    </r>
    <r>
      <rPr>
        <b/>
        <sz val="10"/>
        <rFont val="Arial"/>
        <family val="2"/>
        <charset val="238"/>
      </rPr>
      <t xml:space="preserve"> = 442</t>
    </r>
  </si>
  <si>
    <r>
      <t xml:space="preserve">1776 * </t>
    </r>
    <r>
      <rPr>
        <b/>
        <sz val="12"/>
        <rFont val="Arial"/>
        <family val="2"/>
        <charset val="238"/>
      </rPr>
      <t>10/40</t>
    </r>
    <r>
      <rPr>
        <b/>
        <sz val="10"/>
        <rFont val="Arial"/>
        <family val="2"/>
        <charset val="238"/>
      </rPr>
      <t xml:space="preserve"> = 444</t>
    </r>
  </si>
  <si>
    <r>
      <t xml:space="preserve">1784 * </t>
    </r>
    <r>
      <rPr>
        <b/>
        <sz val="12"/>
        <rFont val="Arial"/>
        <family val="2"/>
        <charset val="238"/>
      </rPr>
      <t>10/40</t>
    </r>
    <r>
      <rPr>
        <b/>
        <sz val="10"/>
        <rFont val="Arial"/>
        <family val="2"/>
        <charset val="238"/>
      </rPr>
      <t xml:space="preserve"> = 446</t>
    </r>
  </si>
  <si>
    <r>
      <t xml:space="preserve">1792 * </t>
    </r>
    <r>
      <rPr>
        <b/>
        <sz val="12"/>
        <rFont val="Arial"/>
        <family val="2"/>
        <charset val="238"/>
      </rPr>
      <t>10/40</t>
    </r>
    <r>
      <rPr>
        <b/>
        <sz val="10"/>
        <rFont val="Arial"/>
        <family val="2"/>
        <charset val="238"/>
      </rPr>
      <t xml:space="preserve"> = 448</t>
    </r>
  </si>
  <si>
    <r>
      <t xml:space="preserve">1800 * </t>
    </r>
    <r>
      <rPr>
        <b/>
        <sz val="12"/>
        <rFont val="Arial"/>
        <family val="2"/>
        <charset val="238"/>
      </rPr>
      <t>10/40</t>
    </r>
    <r>
      <rPr>
        <b/>
        <sz val="10"/>
        <rFont val="Arial"/>
        <family val="2"/>
        <charset val="238"/>
      </rPr>
      <t xml:space="preserve"> = 450</t>
    </r>
  </si>
  <si>
    <r>
      <t xml:space="preserve">1808 * </t>
    </r>
    <r>
      <rPr>
        <b/>
        <sz val="12"/>
        <rFont val="Arial"/>
        <family val="2"/>
        <charset val="238"/>
      </rPr>
      <t>10/40</t>
    </r>
    <r>
      <rPr>
        <b/>
        <sz val="10"/>
        <rFont val="Arial"/>
        <family val="2"/>
        <charset val="238"/>
      </rPr>
      <t xml:space="preserve"> = 452</t>
    </r>
  </si>
  <si>
    <t>Izrađeno prema:</t>
  </si>
  <si>
    <t>D. Kovačević, J. Lovrinčević, Školski knjižničar (Normiranje poslova u školskoj knjižnici, str. 157-159)</t>
  </si>
  <si>
    <t>GPP</t>
  </si>
  <si>
    <t>1.</t>
  </si>
  <si>
    <t>ODGOJNO-OBRAZOVNA DJELATNOST</t>
  </si>
  <si>
    <t>2.</t>
  </si>
  <si>
    <t>SURADNJA S RAVNATELJEM, UČITELJIMA I STRUČNIM SURADNICIMA</t>
  </si>
  <si>
    <t>3.</t>
  </si>
  <si>
    <t>STRUČNO-KNJIŽNIČNA  I INFORMACIJSKO-REFERALNA DJELATNOST</t>
  </si>
  <si>
    <t>4.</t>
  </si>
  <si>
    <t>KULTURNA I JAVNA DJELATNOST</t>
  </si>
  <si>
    <t>5.</t>
  </si>
  <si>
    <t>STRUČNO USAVRŠAVANJE</t>
  </si>
  <si>
    <t xml:space="preserve">GODIŠNJI PLAN I PROGRAM RADA ŠKOLSKE KNJIŽNICE ZA ŠK. GOD. 2022./2023. </t>
  </si>
  <si>
    <t>tjedana u mjesecu</t>
  </si>
  <si>
    <r>
      <rPr>
        <b/>
        <sz val="11"/>
        <color theme="1"/>
        <rFont val="Calibri"/>
        <family val="2"/>
        <charset val="238"/>
        <scheme val="minor"/>
      </rPr>
      <t>NASTAVNI DANI / NENASTAVNI DANI</t>
    </r>
    <r>
      <rPr>
        <sz val="11"/>
        <color theme="1"/>
        <rFont val="Calibri"/>
        <family val="2"/>
        <charset val="238"/>
        <scheme val="minor"/>
      </rPr>
      <t xml:space="preserve"> / UKUPNO RADNIH DANA / UKUPNO RADNIH SATI PO MJ.</t>
    </r>
  </si>
  <si>
    <t>Nast.dan</t>
  </si>
  <si>
    <t>Nenast.d</t>
  </si>
  <si>
    <t>Uk.dana</t>
  </si>
  <si>
    <t>Uk.radni sati</t>
  </si>
  <si>
    <r>
      <t>30 dana</t>
    </r>
    <r>
      <rPr>
        <b/>
        <sz val="11"/>
        <color indexed="8"/>
        <rFont val="Calibri"/>
        <family val="2"/>
        <charset val="238"/>
      </rPr>
      <t xml:space="preserve"> GO</t>
    </r>
  </si>
  <si>
    <t>radni dani po tjednu</t>
  </si>
  <si>
    <t>radni sati po tjednu</t>
  </si>
  <si>
    <t>DJELATNOSTI / mjeseci</t>
  </si>
  <si>
    <t>IX</t>
  </si>
  <si>
    <t>ZBROJ</t>
  </si>
  <si>
    <t>X</t>
  </si>
  <si>
    <t>XI</t>
  </si>
  <si>
    <t>XII</t>
  </si>
  <si>
    <t>I</t>
  </si>
  <si>
    <t>II</t>
  </si>
  <si>
    <t>III</t>
  </si>
  <si>
    <t>IV</t>
  </si>
  <si>
    <t>V</t>
  </si>
  <si>
    <t>VI</t>
  </si>
  <si>
    <t>VII</t>
  </si>
  <si>
    <t>VIII</t>
  </si>
  <si>
    <t>BROJ SATI</t>
  </si>
  <si>
    <t>izračun</t>
  </si>
  <si>
    <t>OSTVARENO</t>
  </si>
  <si>
    <t>tjedan u mjesecu</t>
  </si>
  <si>
    <t>6.</t>
  </si>
  <si>
    <t>UKUPNO TJEDNO</t>
  </si>
  <si>
    <t>UKUPNO MJESEČNO</t>
  </si>
  <si>
    <r>
      <t xml:space="preserve">Mjesec </t>
    </r>
    <r>
      <rPr>
        <b/>
        <sz val="11"/>
        <color theme="1"/>
        <rFont val="Calibri"/>
        <family val="2"/>
        <charset val="238"/>
        <scheme val="minor"/>
      </rPr>
      <t>srpanj i kolovoz</t>
    </r>
    <r>
      <rPr>
        <sz val="11"/>
        <color theme="1"/>
        <rFont val="Calibri"/>
        <family val="2"/>
        <charset val="238"/>
        <scheme val="minor"/>
      </rPr>
      <t xml:space="preserve"> izračunati su uz uvjet da godišnji odmor počinje </t>
    </r>
    <r>
      <rPr>
        <b/>
        <sz val="11"/>
        <color theme="1"/>
        <rFont val="Calibri"/>
        <family val="2"/>
        <charset val="238"/>
        <scheme val="minor"/>
      </rPr>
      <t>10. srpnja 2023.</t>
    </r>
  </si>
  <si>
    <r>
      <t>29 dana</t>
    </r>
    <r>
      <rPr>
        <b/>
        <sz val="11"/>
        <color indexed="8"/>
        <rFont val="Calibri"/>
        <family val="2"/>
        <charset val="238"/>
      </rPr>
      <t xml:space="preserve"> GO</t>
    </r>
  </si>
  <si>
    <r>
      <t xml:space="preserve">Mjesec </t>
    </r>
    <r>
      <rPr>
        <b/>
        <sz val="11"/>
        <color rgb="FF000000"/>
        <rFont val="Calibri"/>
        <family val="2"/>
        <charset val="238"/>
        <scheme val="minor"/>
      </rPr>
      <t>srpanj i kolovoz</t>
    </r>
    <r>
      <rPr>
        <sz val="11"/>
        <color rgb="FF000000"/>
        <rFont val="Calibri"/>
        <family val="2"/>
        <charset val="238"/>
        <scheme val="minor"/>
      </rPr>
      <t xml:space="preserve"> izračunati su uz uvjet da godišnji odmor počinje </t>
    </r>
    <r>
      <rPr>
        <b/>
        <sz val="11"/>
        <color rgb="FF000000"/>
        <rFont val="Calibri"/>
        <family val="2"/>
        <charset val="238"/>
        <scheme val="minor"/>
      </rPr>
      <t>10. srpnja 2023.</t>
    </r>
  </si>
  <si>
    <r>
      <t>28 dana</t>
    </r>
    <r>
      <rPr>
        <b/>
        <sz val="11"/>
        <color indexed="8"/>
        <rFont val="Calibri"/>
        <family val="2"/>
        <charset val="238"/>
      </rPr>
      <t xml:space="preserve"> GO</t>
    </r>
  </si>
  <si>
    <r>
      <t>27 dana</t>
    </r>
    <r>
      <rPr>
        <b/>
        <sz val="11"/>
        <color indexed="8"/>
        <rFont val="Calibri"/>
        <family val="2"/>
        <charset val="238"/>
      </rPr>
      <t xml:space="preserve"> GO</t>
    </r>
  </si>
  <si>
    <r>
      <t>26 dana</t>
    </r>
    <r>
      <rPr>
        <b/>
        <sz val="11"/>
        <color indexed="8"/>
        <rFont val="Calibri"/>
        <family val="2"/>
        <charset val="238"/>
      </rPr>
      <t xml:space="preserve"> GO</t>
    </r>
  </si>
  <si>
    <r>
      <t>25 dana</t>
    </r>
    <r>
      <rPr>
        <b/>
        <sz val="11"/>
        <color indexed="8"/>
        <rFont val="Calibri"/>
        <family val="2"/>
        <charset val="238"/>
      </rPr>
      <t xml:space="preserve"> 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</si>
</sst>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Book Antiqua"/>
      <family val="1"/>
      <charset val="238"/>
    </font>
    <font>
      <sz val="14"/>
      <name val="Book Antiqua"/>
      <family val="1"/>
      <charset val="238"/>
    </font>
    <font>
      <sz val="8"/>
      <name val="Book Antiqua"/>
      <family val="1"/>
      <charset val="238"/>
    </font>
    <font>
      <b/>
      <sz val="10"/>
      <name val="Arial"/>
      <family val="2"/>
      <charset val="238"/>
    </font>
    <font>
      <sz val="12"/>
      <name val="Book Antiqua"/>
      <family val="1"/>
      <charset val="238"/>
    </font>
    <font>
      <sz val="12"/>
      <color indexed="10"/>
      <name val="Book Antiqua"/>
      <family val="1"/>
      <charset val="238"/>
    </font>
    <font>
      <sz val="12"/>
      <color indexed="17"/>
      <name val="Book Antiqua"/>
      <family val="1"/>
      <charset val="238"/>
    </font>
    <font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Book Antiqua"/>
      <family val="1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color rgb="FF0000FF"/>
      <name val="Book Antiqua"/>
      <family val="1"/>
      <charset val="238"/>
    </font>
    <font>
      <sz val="10"/>
      <color rgb="FF008000"/>
      <name val="Book Antiqua"/>
      <family val="1"/>
      <charset val="238"/>
    </font>
    <font>
      <b/>
      <sz val="10"/>
      <name val="Book Antiqua"/>
      <family val="1"/>
      <charset val="238"/>
    </font>
    <font>
      <sz val="10"/>
      <color indexed="17"/>
      <name val="Book Antiqua"/>
      <family val="1"/>
      <charset val="238"/>
    </font>
    <font>
      <sz val="14"/>
      <name val="Arial"/>
      <family val="2"/>
      <charset val="238"/>
    </font>
    <font>
      <sz val="14"/>
      <color indexed="1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name val="Book Antiqua"/>
      <family val="1"/>
      <charset val="238"/>
    </font>
    <font>
      <sz val="11"/>
      <name val="Book Antiqua"/>
      <family val="1"/>
      <charset val="238"/>
    </font>
    <font>
      <b/>
      <sz val="11"/>
      <color indexed="17"/>
      <name val="Book Antiqua"/>
      <family val="1"/>
      <charset val="238"/>
    </font>
    <font>
      <b/>
      <sz val="11"/>
      <color indexed="10"/>
      <name val="Book Antiqua"/>
      <family val="1"/>
      <charset val="238"/>
    </font>
    <font>
      <b/>
      <sz val="11"/>
      <color rgb="FF008000"/>
      <name val="Book Antiqua"/>
      <family val="1"/>
      <charset val="238"/>
    </font>
    <font>
      <b/>
      <sz val="11"/>
      <color rgb="FFFF0000"/>
      <name val="Arial"/>
      <family val="2"/>
      <charset val="238"/>
    </font>
    <font>
      <sz val="13"/>
      <name val="Book Antiqua"/>
      <family val="1"/>
      <charset val="238"/>
    </font>
    <font>
      <b/>
      <sz val="13"/>
      <name val="Book Antiqua"/>
      <family val="1"/>
      <charset val="238"/>
    </font>
    <font>
      <b/>
      <sz val="13"/>
      <color indexed="10"/>
      <name val="Book Antiqua"/>
      <family val="1"/>
      <charset val="238"/>
    </font>
    <font>
      <b/>
      <i/>
      <sz val="11"/>
      <name val="Book Antiqua"/>
      <family val="1"/>
      <charset val="238"/>
    </font>
    <font>
      <i/>
      <sz val="11"/>
      <name val="Book Antiqua"/>
      <family val="1"/>
      <charset val="238"/>
    </font>
    <font>
      <b/>
      <i/>
      <sz val="11"/>
      <color indexed="10"/>
      <name val="Book Antiqua"/>
      <family val="1"/>
      <charset val="238"/>
    </font>
    <font>
      <b/>
      <i/>
      <sz val="11"/>
      <color indexed="21"/>
      <name val="Book Antiqua"/>
      <family val="1"/>
      <charset val="238"/>
    </font>
    <font>
      <b/>
      <sz val="12"/>
      <color indexed="10"/>
      <name val="Book Antiqua"/>
      <family val="1"/>
      <charset val="238"/>
    </font>
    <font>
      <sz val="12"/>
      <name val="Arial"/>
      <family val="2"/>
      <charset val="238"/>
    </font>
    <font>
      <b/>
      <sz val="14"/>
      <color indexed="12"/>
      <name val="Book Antiqua"/>
      <family val="1"/>
      <charset val="238"/>
    </font>
    <font>
      <sz val="6"/>
      <name val="Book Antiqua"/>
      <family val="1"/>
      <charset val="238"/>
    </font>
    <font>
      <b/>
      <sz val="11"/>
      <color indexed="12"/>
      <name val="Book Antiqua"/>
      <family val="1"/>
      <charset val="238"/>
    </font>
    <font>
      <b/>
      <sz val="16"/>
      <color indexed="12"/>
      <name val="Book Antiqua"/>
      <family val="1"/>
      <charset val="238"/>
    </font>
    <font>
      <sz val="16"/>
      <name val="Book Antiqua"/>
      <family val="1"/>
      <charset val="238"/>
    </font>
    <font>
      <b/>
      <sz val="18"/>
      <color indexed="12"/>
      <name val="Book Antiqua"/>
      <family val="1"/>
      <charset val="238"/>
    </font>
    <font>
      <b/>
      <sz val="10"/>
      <color rgb="FF7030A0"/>
      <name val="Book Antiqua"/>
      <family val="1"/>
      <charset val="238"/>
    </font>
    <font>
      <b/>
      <sz val="16"/>
      <name val="Book Antiqua"/>
      <family val="1"/>
      <charset val="238"/>
    </font>
    <font>
      <b/>
      <sz val="16"/>
      <color rgb="FF0000FF"/>
      <name val="Book Antiqua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rgb="FF33339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color theme="3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indexed="17"/>
      <name val="Book Antiqua"/>
      <family val="1"/>
      <charset val="238"/>
    </font>
    <font>
      <b/>
      <i/>
      <sz val="12"/>
      <color indexed="17"/>
      <name val="Book Antiqua"/>
      <family val="1"/>
      <charset val="238"/>
    </font>
    <font>
      <b/>
      <i/>
      <sz val="8"/>
      <name val="Book Antiqua"/>
      <family val="1"/>
      <charset val="238"/>
    </font>
    <font>
      <b/>
      <i/>
      <sz val="12"/>
      <name val="Book Antiqua"/>
      <family val="1"/>
      <charset val="238"/>
    </font>
    <font>
      <sz val="12"/>
      <color rgb="FFFF0000"/>
      <name val="Book Antiqua"/>
      <family val="1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2"/>
      <color rgb="FF0070C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sz val="14"/>
      <color indexed="10"/>
      <name val="Book Antiqua"/>
      <family val="1"/>
      <charset val="238"/>
    </font>
    <font>
      <sz val="14"/>
      <color indexed="12"/>
      <name val="Book Antiqua"/>
      <family val="1"/>
      <charset val="238"/>
    </font>
    <font>
      <b/>
      <i/>
      <sz val="14"/>
      <color indexed="10"/>
      <name val="Book Antiqua"/>
      <family val="1"/>
      <charset val="238"/>
    </font>
    <font>
      <b/>
      <i/>
      <sz val="14"/>
      <color indexed="12"/>
      <name val="Book Antiqua"/>
      <family val="1"/>
      <charset val="238"/>
    </font>
    <font>
      <b/>
      <i/>
      <sz val="14"/>
      <color rgb="FFFF0000"/>
      <name val="Book Antiqua"/>
      <family val="1"/>
      <charset val="238"/>
    </font>
    <font>
      <b/>
      <i/>
      <sz val="14"/>
      <name val="Book Antiqua"/>
      <family val="1"/>
      <charset val="238"/>
    </font>
    <font>
      <b/>
      <sz val="14"/>
      <color rgb="FFFF0000"/>
      <name val="Book Antiqua"/>
      <family val="1"/>
      <charset val="238"/>
    </font>
    <font>
      <b/>
      <sz val="14"/>
      <name val="Arial"/>
      <family val="2"/>
      <charset val="238"/>
    </font>
    <font>
      <b/>
      <sz val="14"/>
      <color rgb="FF7030A0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4"/>
      <name val="Book Antiqua"/>
      <family val="1"/>
      <charset val="238"/>
    </font>
    <font>
      <sz val="9"/>
      <name val="Book Antiqua"/>
      <family val="1"/>
      <charset val="238"/>
    </font>
    <font>
      <sz val="9"/>
      <color indexed="10"/>
      <name val="Book Antiqua"/>
      <family val="1"/>
      <charset val="238"/>
    </font>
    <font>
      <sz val="9"/>
      <color rgb="FFFF0000"/>
      <name val="Book Antiqua"/>
      <family val="1"/>
      <charset val="238"/>
    </font>
    <font>
      <sz val="8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sz val="14"/>
      <color rgb="FF0000FF"/>
      <name val="Book Antiqua"/>
      <family val="1"/>
      <charset val="238"/>
    </font>
    <font>
      <b/>
      <i/>
      <sz val="14"/>
      <color rgb="FF0000FF"/>
      <name val="Book Antiqua"/>
      <family val="1"/>
      <charset val="238"/>
    </font>
    <font>
      <sz val="14"/>
      <color rgb="FFFF0000"/>
      <name val="Book Antiqua"/>
      <family val="1"/>
      <charset val="238"/>
    </font>
    <font>
      <b/>
      <sz val="12"/>
      <color rgb="FFFF0000"/>
      <name val="Book Antiqua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0CECE"/>
        <bgColor rgb="FF000000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hair">
        <color indexed="64"/>
      </right>
      <top style="hair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hair">
        <color indexed="64"/>
      </right>
      <top/>
      <bottom style="hair">
        <color indexed="64"/>
      </bottom>
      <diagonal/>
    </border>
    <border>
      <left style="thin">
        <color rgb="FFFF000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354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/>
    <xf numFmtId="0" fontId="3" fillId="0" borderId="0" xfId="1" applyAlignment="1">
      <alignment vertical="center"/>
    </xf>
    <xf numFmtId="0" fontId="3" fillId="0" borderId="0" xfId="1"/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/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wrapText="1"/>
    </xf>
    <xf numFmtId="0" fontId="11" fillId="0" borderId="6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/>
    </xf>
    <xf numFmtId="0" fontId="6" fillId="0" borderId="1" xfId="1" applyFont="1" applyBorder="1" applyAlignment="1">
      <alignment horizontal="left" vertical="center" wrapText="1"/>
    </xf>
    <xf numFmtId="0" fontId="12" fillId="2" borderId="0" xfId="1" applyFont="1" applyFill="1" applyAlignment="1">
      <alignment horizontal="center"/>
    </xf>
    <xf numFmtId="0" fontId="13" fillId="0" borderId="1" xfId="1" applyFont="1" applyBorder="1" applyAlignment="1">
      <alignment horizontal="left"/>
    </xf>
    <xf numFmtId="0" fontId="13" fillId="4" borderId="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8" fillId="0" borderId="1" xfId="1" applyFont="1" applyBorder="1" applyAlignment="1">
      <alignment vertical="center"/>
    </xf>
    <xf numFmtId="0" fontId="3" fillId="2" borderId="0" xfId="1" applyFill="1"/>
    <xf numFmtId="0" fontId="11" fillId="0" borderId="0" xfId="1" applyFont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1" fillId="0" borderId="0" xfId="1" applyFont="1"/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vertical="center" wrapText="1"/>
    </xf>
    <xf numFmtId="0" fontId="24" fillId="0" borderId="0" xfId="1" applyFont="1"/>
    <xf numFmtId="0" fontId="11" fillId="0" borderId="0" xfId="1" applyFont="1" applyAlignment="1">
      <alignment vertical="center"/>
    </xf>
    <xf numFmtId="0" fontId="27" fillId="0" borderId="0" xfId="1" applyFont="1" applyAlignment="1">
      <alignment horizontal="center" wrapText="1"/>
    </xf>
    <xf numFmtId="0" fontId="28" fillId="0" borderId="0" xfId="1" applyFont="1"/>
    <xf numFmtId="0" fontId="14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33" fillId="0" borderId="0" xfId="1" applyFont="1" applyAlignment="1">
      <alignment vertical="center" wrapText="1"/>
    </xf>
    <xf numFmtId="0" fontId="33" fillId="0" borderId="0" xfId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/>
    <xf numFmtId="0" fontId="37" fillId="0" borderId="0" xfId="1" applyFont="1" applyAlignment="1">
      <alignment vertical="center"/>
    </xf>
    <xf numFmtId="0" fontId="37" fillId="0" borderId="0" xfId="1" applyFont="1"/>
    <xf numFmtId="0" fontId="13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0" fontId="39" fillId="0" borderId="0" xfId="1" applyFont="1" applyAlignment="1">
      <alignment vertical="center"/>
    </xf>
    <xf numFmtId="0" fontId="39" fillId="0" borderId="0" xfId="1" applyFont="1" applyAlignment="1">
      <alignment vertical="center" wrapText="1"/>
    </xf>
    <xf numFmtId="0" fontId="39" fillId="0" borderId="0" xfId="1" applyFont="1"/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 wrapText="1"/>
    </xf>
    <xf numFmtId="0" fontId="8" fillId="0" borderId="3" xfId="1" applyFont="1" applyBorder="1"/>
    <xf numFmtId="0" fontId="8" fillId="0" borderId="4" xfId="1" applyFont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0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38" fillId="0" borderId="0" xfId="1" applyFont="1" applyAlignment="1">
      <alignment vertical="center"/>
    </xf>
    <xf numFmtId="0" fontId="41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44" fillId="0" borderId="1" xfId="1" applyFont="1" applyBorder="1" applyAlignment="1">
      <alignment horizontal="center" vertical="center" wrapText="1"/>
    </xf>
    <xf numFmtId="0" fontId="47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3" fillId="0" borderId="0" xfId="0" applyFont="1"/>
    <xf numFmtId="0" fontId="50" fillId="0" borderId="0" xfId="0" applyFont="1"/>
    <xf numFmtId="0" fontId="53" fillId="0" borderId="0" xfId="0" applyFont="1"/>
    <xf numFmtId="0" fontId="51" fillId="0" borderId="0" xfId="0" applyFont="1"/>
    <xf numFmtId="0" fontId="54" fillId="0" borderId="0" xfId="0" applyFont="1"/>
    <xf numFmtId="9" fontId="0" fillId="0" borderId="0" xfId="0" applyNumberFormat="1" applyAlignment="1">
      <alignment horizontal="left"/>
    </xf>
    <xf numFmtId="9" fontId="0" fillId="0" borderId="0" xfId="0" applyNumberFormat="1"/>
    <xf numFmtId="0" fontId="3" fillId="0" borderId="19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/>
    </xf>
    <xf numFmtId="0" fontId="50" fillId="2" borderId="12" xfId="0" applyFont="1" applyFill="1" applyBorder="1" applyAlignment="1">
      <alignment vertical="top" wrapText="1"/>
    </xf>
    <xf numFmtId="0" fontId="56" fillId="2" borderId="12" xfId="0" applyFont="1" applyFill="1" applyBorder="1" applyAlignment="1">
      <alignment horizontal="center" vertical="center" wrapText="1"/>
    </xf>
    <xf numFmtId="14" fontId="50" fillId="0" borderId="13" xfId="0" applyNumberFormat="1" applyFont="1" applyBorder="1" applyAlignment="1">
      <alignment horizontal="center" vertical="center"/>
    </xf>
    <xf numFmtId="16" fontId="50" fillId="0" borderId="13" xfId="0" applyNumberFormat="1" applyFont="1" applyBorder="1" applyAlignment="1">
      <alignment horizontal="center" vertical="center"/>
    </xf>
    <xf numFmtId="16" fontId="50" fillId="0" borderId="10" xfId="0" applyNumberFormat="1" applyFont="1" applyBorder="1"/>
    <xf numFmtId="0" fontId="50" fillId="2" borderId="11" xfId="0" applyFont="1" applyFill="1" applyBorder="1" applyAlignment="1">
      <alignment vertical="top" wrapText="1"/>
    </xf>
    <xf numFmtId="0" fontId="56" fillId="8" borderId="11" xfId="0" applyFont="1" applyFill="1" applyBorder="1" applyAlignment="1">
      <alignment horizontal="center" vertical="center" wrapText="1"/>
    </xf>
    <xf numFmtId="0" fontId="56" fillId="2" borderId="11" xfId="0" applyFont="1" applyFill="1" applyBorder="1" applyAlignment="1">
      <alignment horizontal="center" vertical="center" wrapText="1"/>
    </xf>
    <xf numFmtId="0" fontId="58" fillId="8" borderId="11" xfId="0" applyFont="1" applyFill="1" applyBorder="1" applyAlignment="1">
      <alignment horizontal="center" vertical="center" wrapText="1"/>
    </xf>
    <xf numFmtId="0" fontId="50" fillId="9" borderId="12" xfId="0" applyFont="1" applyFill="1" applyBorder="1" applyAlignment="1">
      <alignment vertical="top" wrapText="1"/>
    </xf>
    <xf numFmtId="16" fontId="50" fillId="0" borderId="19" xfId="0" applyNumberFormat="1" applyFont="1" applyBorder="1"/>
    <xf numFmtId="0" fontId="50" fillId="9" borderId="16" xfId="0" applyFont="1" applyFill="1" applyBorder="1" applyAlignment="1">
      <alignment vertical="top" wrapText="1"/>
    </xf>
    <xf numFmtId="0" fontId="56" fillId="9" borderId="16" xfId="0" applyFont="1" applyFill="1" applyBorder="1" applyAlignment="1">
      <alignment horizontal="center" vertical="center" wrapText="1"/>
    </xf>
    <xf numFmtId="0" fontId="58" fillId="9" borderId="16" xfId="0" applyFont="1" applyFill="1" applyBorder="1" applyAlignment="1">
      <alignment horizontal="center" vertical="center" wrapText="1"/>
    </xf>
    <xf numFmtId="16" fontId="50" fillId="0" borderId="0" xfId="0" applyNumberFormat="1" applyFont="1"/>
    <xf numFmtId="0" fontId="50" fillId="9" borderId="0" xfId="0" applyFont="1" applyFill="1" applyAlignment="1">
      <alignment vertical="top" wrapText="1"/>
    </xf>
    <xf numFmtId="0" fontId="56" fillId="9" borderId="0" xfId="0" applyFont="1" applyFill="1" applyAlignment="1">
      <alignment horizontal="center" vertical="center" wrapText="1"/>
    </xf>
    <xf numFmtId="0" fontId="58" fillId="9" borderId="0" xfId="0" applyFont="1" applyFill="1" applyAlignment="1">
      <alignment horizontal="center" vertical="center" wrapText="1"/>
    </xf>
    <xf numFmtId="0" fontId="50" fillId="9" borderId="11" xfId="0" applyFont="1" applyFill="1" applyBorder="1" applyAlignment="1">
      <alignment vertical="top" wrapText="1"/>
    </xf>
    <xf numFmtId="0" fontId="56" fillId="9" borderId="11" xfId="0" applyFont="1" applyFill="1" applyBorder="1" applyAlignment="1">
      <alignment horizontal="center" vertical="center" wrapText="1"/>
    </xf>
    <xf numFmtId="0" fontId="58" fillId="9" borderId="11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right"/>
    </xf>
    <xf numFmtId="0" fontId="48" fillId="2" borderId="12" xfId="0" applyFont="1" applyFill="1" applyBorder="1" applyAlignment="1">
      <alignment horizontal="center" vertical="top" wrapText="1"/>
    </xf>
    <xf numFmtId="0" fontId="50" fillId="2" borderId="12" xfId="0" applyFont="1" applyFill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0" fillId="0" borderId="0" xfId="0" applyFont="1" applyAlignment="1">
      <alignment vertical="top" wrapText="1"/>
    </xf>
    <xf numFmtId="0" fontId="47" fillId="0" borderId="0" xfId="0" applyFont="1" applyAlignment="1">
      <alignment horizontal="center" vertical="top" wrapText="1"/>
    </xf>
    <xf numFmtId="0" fontId="57" fillId="0" borderId="0" xfId="0" applyFont="1" applyAlignment="1">
      <alignment horizontal="center" vertical="center" wrapText="1"/>
    </xf>
    <xf numFmtId="0" fontId="59" fillId="0" borderId="0" xfId="0" applyFont="1"/>
    <xf numFmtId="0" fontId="7" fillId="0" borderId="0" xfId="0" applyFont="1"/>
    <xf numFmtId="10" fontId="51" fillId="0" borderId="0" xfId="0" applyNumberFormat="1" applyFont="1" applyAlignment="1">
      <alignment horizontal="center" vertical="top" wrapText="1"/>
    </xf>
    <xf numFmtId="10" fontId="60" fillId="0" borderId="0" xfId="0" applyNumberFormat="1" applyFont="1" applyAlignment="1">
      <alignment horizontal="center" vertical="top" wrapText="1"/>
    </xf>
    <xf numFmtId="10" fontId="61" fillId="0" borderId="0" xfId="0" applyNumberFormat="1" applyFont="1" applyAlignment="1">
      <alignment horizontal="center" vertical="top" wrapText="1"/>
    </xf>
    <xf numFmtId="0" fontId="62" fillId="0" borderId="0" xfId="0" applyFont="1"/>
    <xf numFmtId="0" fontId="63" fillId="0" borderId="0" xfId="0" applyFont="1"/>
    <xf numFmtId="0" fontId="64" fillId="0" borderId="0" xfId="0" applyFont="1" applyAlignment="1">
      <alignment horizontal="left" vertical="center"/>
    </xf>
    <xf numFmtId="0" fontId="65" fillId="0" borderId="0" xfId="0" applyFont="1" applyAlignment="1">
      <alignment horizontal="right"/>
    </xf>
    <xf numFmtId="0" fontId="65" fillId="0" borderId="0" xfId="0" applyFont="1"/>
    <xf numFmtId="0" fontId="62" fillId="0" borderId="17" xfId="0" applyFont="1" applyBorder="1" applyAlignment="1">
      <alignment textRotation="90"/>
    </xf>
    <xf numFmtId="0" fontId="62" fillId="0" borderId="19" xfId="0" applyFont="1" applyBorder="1" applyAlignment="1">
      <alignment textRotation="90"/>
    </xf>
    <xf numFmtId="0" fontId="68" fillId="0" borderId="0" xfId="0" applyFont="1"/>
    <xf numFmtId="0" fontId="62" fillId="0" borderId="0" xfId="0" applyFont="1" applyAlignment="1">
      <alignment wrapText="1"/>
    </xf>
    <xf numFmtId="0" fontId="62" fillId="0" borderId="17" xfId="0" applyFont="1" applyBorder="1" applyAlignment="1">
      <alignment horizontal="center" vertical="center"/>
    </xf>
    <xf numFmtId="0" fontId="66" fillId="0" borderId="17" xfId="0" applyFont="1" applyBorder="1" applyAlignment="1">
      <alignment horizontal="center" vertical="center"/>
    </xf>
    <xf numFmtId="0" fontId="62" fillId="0" borderId="19" xfId="0" applyFont="1" applyBorder="1" applyAlignment="1">
      <alignment horizontal="center" vertical="center"/>
    </xf>
    <xf numFmtId="0" fontId="66" fillId="0" borderId="11" xfId="0" applyFont="1" applyBorder="1"/>
    <xf numFmtId="0" fontId="70" fillId="0" borderId="0" xfId="0" applyFont="1"/>
    <xf numFmtId="0" fontId="1" fillId="0" borderId="0" xfId="0" applyFont="1"/>
    <xf numFmtId="0" fontId="71" fillId="0" borderId="0" xfId="0" applyFont="1"/>
    <xf numFmtId="0" fontId="72" fillId="0" borderId="11" xfId="0" applyFont="1" applyBorder="1" applyAlignment="1">
      <alignment vertical="center" wrapText="1"/>
    </xf>
    <xf numFmtId="0" fontId="0" fillId="0" borderId="11" xfId="0" applyBorder="1" applyAlignment="1">
      <alignment textRotation="90" wrapText="1"/>
    </xf>
    <xf numFmtId="0" fontId="74" fillId="0" borderId="16" xfId="0" applyFont="1" applyBorder="1" applyAlignment="1">
      <alignment horizontal="center" vertical="center" textRotation="90" wrapText="1"/>
    </xf>
    <xf numFmtId="0" fontId="71" fillId="0" borderId="19" xfId="0" applyFont="1" applyBorder="1" applyAlignment="1">
      <alignment horizontal="center" vertical="center" wrapText="1"/>
    </xf>
    <xf numFmtId="0" fontId="75" fillId="0" borderId="12" xfId="0" applyFont="1" applyBorder="1" applyAlignment="1">
      <alignment horizontal="center" vertical="center" wrapText="1"/>
    </xf>
    <xf numFmtId="0" fontId="71" fillId="0" borderId="19" xfId="0" applyFont="1" applyBorder="1" applyAlignment="1">
      <alignment horizontal="left" vertical="center" wrapText="1"/>
    </xf>
    <xf numFmtId="0" fontId="76" fillId="0" borderId="19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0" fontId="76" fillId="0" borderId="12" xfId="0" applyFont="1" applyBorder="1" applyAlignment="1">
      <alignment horizontal="center" vertical="center" wrapText="1"/>
    </xf>
    <xf numFmtId="0" fontId="78" fillId="0" borderId="19" xfId="0" applyFont="1" applyBorder="1" applyAlignment="1">
      <alignment horizontal="center" vertical="center" textRotation="90" wrapText="1"/>
    </xf>
    <xf numFmtId="0" fontId="77" fillId="0" borderId="12" xfId="0" applyFont="1" applyBorder="1" applyAlignment="1">
      <alignment horizontal="center" vertical="center" wrapText="1"/>
    </xf>
    <xf numFmtId="0" fontId="77" fillId="0" borderId="13" xfId="0" applyFont="1" applyBorder="1" applyAlignment="1">
      <alignment horizontal="center" vertical="center" wrapText="1"/>
    </xf>
    <xf numFmtId="0" fontId="76" fillId="0" borderId="13" xfId="0" applyFont="1" applyBorder="1" applyAlignment="1">
      <alignment horizontal="center" vertical="center" wrapText="1"/>
    </xf>
    <xf numFmtId="0" fontId="71" fillId="0" borderId="16" xfId="0" applyFont="1" applyBorder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3" fillId="0" borderId="19" xfId="0" applyFont="1" applyBorder="1" applyAlignment="1">
      <alignment horizontal="center" vertical="center" wrapText="1"/>
    </xf>
    <xf numFmtId="0" fontId="57" fillId="10" borderId="12" xfId="0" applyFont="1" applyFill="1" applyBorder="1" applyAlignment="1">
      <alignment horizontal="center" vertical="center" wrapText="1"/>
    </xf>
    <xf numFmtId="0" fontId="71" fillId="0" borderId="17" xfId="0" applyFont="1" applyBorder="1" applyAlignment="1">
      <alignment horizontal="left" vertical="center" wrapText="1"/>
    </xf>
    <xf numFmtId="0" fontId="71" fillId="0" borderId="12" xfId="0" applyFont="1" applyBorder="1" applyAlignment="1">
      <alignment horizontal="left" vertical="center" wrapText="1"/>
    </xf>
    <xf numFmtId="0" fontId="78" fillId="6" borderId="13" xfId="0" applyFont="1" applyFill="1" applyBorder="1" applyAlignment="1">
      <alignment horizontal="center" vertical="center" wrapText="1"/>
    </xf>
    <xf numFmtId="0" fontId="78" fillId="14" borderId="13" xfId="0" applyFont="1" applyFill="1" applyBorder="1" applyAlignment="1">
      <alignment horizontal="center" vertical="center" wrapText="1"/>
    </xf>
    <xf numFmtId="0" fontId="78" fillId="4" borderId="13" xfId="0" applyFont="1" applyFill="1" applyBorder="1" applyAlignment="1">
      <alignment horizontal="center" vertical="center" wrapText="1"/>
    </xf>
    <xf numFmtId="0" fontId="78" fillId="17" borderId="13" xfId="0" applyFont="1" applyFill="1" applyBorder="1" applyAlignment="1">
      <alignment horizontal="center" vertical="center" wrapText="1"/>
    </xf>
    <xf numFmtId="0" fontId="78" fillId="11" borderId="19" xfId="0" applyFont="1" applyFill="1" applyBorder="1" applyAlignment="1">
      <alignment horizontal="center" vertical="center" wrapText="1"/>
    </xf>
    <xf numFmtId="0" fontId="79" fillId="0" borderId="13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78" fillId="18" borderId="19" xfId="0" applyFont="1" applyFill="1" applyBorder="1" applyAlignment="1">
      <alignment horizontal="center" vertical="center" wrapText="1"/>
    </xf>
    <xf numFmtId="0" fontId="77" fillId="18" borderId="12" xfId="0" applyFont="1" applyFill="1" applyBorder="1" applyAlignment="1">
      <alignment horizontal="center" vertical="center" wrapText="1"/>
    </xf>
    <xf numFmtId="0" fontId="76" fillId="18" borderId="12" xfId="0" applyFont="1" applyFill="1" applyBorder="1" applyAlignment="1">
      <alignment horizontal="center" vertical="center" wrapText="1"/>
    </xf>
    <xf numFmtId="0" fontId="77" fillId="18" borderId="13" xfId="0" applyFont="1" applyFill="1" applyBorder="1" applyAlignment="1">
      <alignment horizontal="center" vertical="center" wrapText="1"/>
    </xf>
    <xf numFmtId="0" fontId="78" fillId="3" borderId="19" xfId="0" applyFont="1" applyFill="1" applyBorder="1" applyAlignment="1">
      <alignment horizontal="center" vertical="center" textRotation="90" wrapText="1"/>
    </xf>
    <xf numFmtId="0" fontId="80" fillId="0" borderId="1" xfId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84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/>
    </xf>
    <xf numFmtId="0" fontId="28" fillId="19" borderId="0" xfId="1" applyFont="1" applyFill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0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vertical="center"/>
    </xf>
    <xf numFmtId="0" fontId="9" fillId="0" borderId="23" xfId="1" applyFont="1" applyBorder="1" applyAlignment="1">
      <alignment horizontal="center" vertical="center"/>
    </xf>
    <xf numFmtId="0" fontId="80" fillId="0" borderId="23" xfId="1" applyFont="1" applyBorder="1" applyAlignment="1">
      <alignment horizontal="center" vertical="center"/>
    </xf>
    <xf numFmtId="0" fontId="81" fillId="5" borderId="19" xfId="1" applyFont="1" applyFill="1" applyBorder="1" applyAlignment="1">
      <alignment horizontal="center" vertical="center"/>
    </xf>
    <xf numFmtId="0" fontId="82" fillId="5" borderId="19" xfId="1" applyFont="1" applyFill="1" applyBorder="1" applyAlignment="1">
      <alignment horizontal="left" wrapText="1"/>
    </xf>
    <xf numFmtId="0" fontId="82" fillId="5" borderId="19" xfId="1" applyFont="1" applyFill="1" applyBorder="1" applyAlignment="1">
      <alignment vertical="center" wrapText="1"/>
    </xf>
    <xf numFmtId="0" fontId="44" fillId="0" borderId="23" xfId="1" applyFont="1" applyBorder="1" applyAlignment="1">
      <alignment horizontal="center" wrapText="1"/>
    </xf>
    <xf numFmtId="0" fontId="16" fillId="0" borderId="26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 wrapText="1"/>
    </xf>
    <xf numFmtId="0" fontId="18" fillId="0" borderId="23" xfId="1" applyFont="1" applyBorder="1" applyAlignment="1">
      <alignment vertical="center"/>
    </xf>
    <xf numFmtId="0" fontId="13" fillId="3" borderId="19" xfId="1" applyFont="1" applyFill="1" applyBorder="1" applyAlignment="1">
      <alignment horizontal="center" vertical="center"/>
    </xf>
    <xf numFmtId="0" fontId="13" fillId="0" borderId="19" xfId="1" applyFont="1" applyBorder="1" applyAlignment="1">
      <alignment horizontal="left"/>
    </xf>
    <xf numFmtId="0" fontId="7" fillId="0" borderId="0" xfId="1" applyFont="1"/>
    <xf numFmtId="0" fontId="14" fillId="0" borderId="8" xfId="1" applyFont="1" applyBorder="1" applyAlignment="1">
      <alignment horizontal="center"/>
    </xf>
    <xf numFmtId="0" fontId="2" fillId="0" borderId="0" xfId="0" applyFont="1"/>
    <xf numFmtId="0" fontId="85" fillId="2" borderId="0" xfId="1" applyFont="1" applyFill="1" applyAlignment="1">
      <alignment horizontal="center"/>
    </xf>
    <xf numFmtId="0" fontId="36" fillId="0" borderId="19" xfId="1" applyFont="1" applyBorder="1" applyAlignment="1">
      <alignment horizontal="center" vertical="center"/>
    </xf>
    <xf numFmtId="0" fontId="86" fillId="5" borderId="19" xfId="1" applyFont="1" applyFill="1" applyBorder="1" applyAlignment="1">
      <alignment horizontal="center" vertical="center"/>
    </xf>
    <xf numFmtId="0" fontId="87" fillId="0" borderId="0" xfId="1" applyFont="1"/>
    <xf numFmtId="0" fontId="83" fillId="5" borderId="19" xfId="1" applyFont="1" applyFill="1" applyBorder="1" applyAlignment="1">
      <alignment horizontal="right" vertical="center"/>
    </xf>
    <xf numFmtId="0" fontId="32" fillId="0" borderId="19" xfId="1" applyFont="1" applyBorder="1" applyAlignment="1">
      <alignment horizontal="right" vertical="center"/>
    </xf>
    <xf numFmtId="0" fontId="32" fillId="4" borderId="1" xfId="1" applyFont="1" applyFill="1" applyBorder="1" applyAlignment="1">
      <alignment horizontal="right" vertical="center" wrapText="1"/>
    </xf>
    <xf numFmtId="0" fontId="66" fillId="0" borderId="0" xfId="0" applyFont="1"/>
    <xf numFmtId="0" fontId="78" fillId="2" borderId="19" xfId="0" applyFont="1" applyFill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0" fontId="88" fillId="0" borderId="17" xfId="0" applyFont="1" applyBorder="1" applyAlignment="1">
      <alignment horizontal="center" vertical="center" wrapText="1"/>
    </xf>
    <xf numFmtId="0" fontId="89" fillId="0" borderId="12" xfId="0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0" fontId="90" fillId="0" borderId="1" xfId="1" applyFont="1" applyBorder="1" applyAlignment="1">
      <alignment horizontal="center" vertical="center"/>
    </xf>
    <xf numFmtId="0" fontId="91" fillId="0" borderId="1" xfId="1" applyFont="1" applyBorder="1" applyAlignment="1">
      <alignment horizontal="center" vertical="center" wrapText="1"/>
    </xf>
    <xf numFmtId="0" fontId="90" fillId="0" borderId="22" xfId="1" applyFont="1" applyBorder="1" applyAlignment="1">
      <alignment horizontal="center" vertical="center"/>
    </xf>
    <xf numFmtId="0" fontId="91" fillId="0" borderId="22" xfId="1" applyFont="1" applyBorder="1" applyAlignment="1">
      <alignment horizontal="center" vertical="center" wrapText="1"/>
    </xf>
    <xf numFmtId="0" fontId="92" fillId="5" borderId="19" xfId="1" applyFont="1" applyFill="1" applyBorder="1" applyAlignment="1">
      <alignment horizontal="center" vertical="center"/>
    </xf>
    <xf numFmtId="0" fontId="93" fillId="5" borderId="19" xfId="1" applyFont="1" applyFill="1" applyBorder="1" applyAlignment="1">
      <alignment horizontal="center" vertical="center" wrapText="1"/>
    </xf>
    <xf numFmtId="0" fontId="90" fillId="0" borderId="23" xfId="1" applyFont="1" applyBorder="1" applyAlignment="1">
      <alignment horizontal="center" vertical="center"/>
    </xf>
    <xf numFmtId="0" fontId="91" fillId="0" borderId="2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94" fillId="5" borderId="19" xfId="1" applyFont="1" applyFill="1" applyBorder="1" applyAlignment="1">
      <alignment horizontal="center" vertical="center"/>
    </xf>
    <xf numFmtId="0" fontId="95" fillId="5" borderId="19" xfId="1" applyFont="1" applyFill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96" fillId="0" borderId="1" xfId="1" applyFont="1" applyBorder="1" applyAlignment="1">
      <alignment horizontal="center" vertical="center"/>
    </xf>
    <xf numFmtId="0" fontId="96" fillId="0" borderId="22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91" fillId="0" borderId="7" xfId="1" applyFont="1" applyBorder="1" applyAlignment="1">
      <alignment horizontal="center" vertical="center" wrapText="1"/>
    </xf>
    <xf numFmtId="0" fontId="91" fillId="0" borderId="24" xfId="1" applyFont="1" applyBorder="1" applyAlignment="1">
      <alignment horizontal="center" vertical="center" wrapText="1"/>
    </xf>
    <xf numFmtId="0" fontId="91" fillId="0" borderId="25" xfId="1" applyFont="1" applyBorder="1" applyAlignment="1">
      <alignment horizontal="center" vertical="center" wrapText="1"/>
    </xf>
    <xf numFmtId="0" fontId="91" fillId="3" borderId="7" xfId="1" applyFont="1" applyFill="1" applyBorder="1" applyAlignment="1">
      <alignment horizontal="center" vertical="center" wrapText="1"/>
    </xf>
    <xf numFmtId="0" fontId="91" fillId="3" borderId="24" xfId="1" applyFont="1" applyFill="1" applyBorder="1" applyAlignment="1">
      <alignment horizontal="center" vertical="center" wrapText="1"/>
    </xf>
    <xf numFmtId="0" fontId="93" fillId="5" borderId="5" xfId="1" applyFont="1" applyFill="1" applyBorder="1" applyAlignment="1">
      <alignment horizontal="center" vertical="center" wrapText="1"/>
    </xf>
    <xf numFmtId="0" fontId="90" fillId="0" borderId="9" xfId="1" applyFont="1" applyBorder="1" applyAlignment="1">
      <alignment horizontal="center" vertical="center"/>
    </xf>
    <xf numFmtId="0" fontId="90" fillId="0" borderId="27" xfId="1" applyFont="1" applyBorder="1" applyAlignment="1">
      <alignment horizontal="center" vertical="center"/>
    </xf>
    <xf numFmtId="0" fontId="20" fillId="0" borderId="0" xfId="1" applyFont="1"/>
    <xf numFmtId="0" fontId="20" fillId="0" borderId="19" xfId="1" applyFont="1" applyBorder="1"/>
    <xf numFmtId="0" fontId="100" fillId="5" borderId="5" xfId="1" applyFont="1" applyFill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101" fillId="0" borderId="1" xfId="1" applyFont="1" applyBorder="1" applyAlignment="1">
      <alignment horizontal="left" wrapText="1"/>
    </xf>
    <xf numFmtId="0" fontId="101" fillId="0" borderId="22" xfId="1" applyFont="1" applyBorder="1" applyAlignment="1">
      <alignment horizontal="left" wrapText="1"/>
    </xf>
    <xf numFmtId="0" fontId="101" fillId="0" borderId="23" xfId="1" applyFont="1" applyBorder="1" applyAlignment="1">
      <alignment horizontal="left" wrapText="1"/>
    </xf>
    <xf numFmtId="0" fontId="101" fillId="0" borderId="22" xfId="1" applyFont="1" applyBorder="1" applyAlignment="1">
      <alignment vertical="center" wrapText="1"/>
    </xf>
    <xf numFmtId="0" fontId="97" fillId="4" borderId="19" xfId="1" applyFont="1" applyFill="1" applyBorder="1" applyAlignment="1">
      <alignment horizontal="center" vertical="center"/>
    </xf>
    <xf numFmtId="0" fontId="98" fillId="4" borderId="19" xfId="1" applyFont="1" applyFill="1" applyBorder="1" applyAlignment="1">
      <alignment horizontal="center" vertical="center"/>
    </xf>
    <xf numFmtId="0" fontId="99" fillId="4" borderId="19" xfId="1" applyFont="1" applyFill="1" applyBorder="1" applyAlignment="1">
      <alignment horizontal="center"/>
    </xf>
    <xf numFmtId="0" fontId="78" fillId="0" borderId="19" xfId="0" applyFont="1" applyBorder="1" applyAlignment="1">
      <alignment horizontal="center" vertical="center" wrapText="1"/>
    </xf>
    <xf numFmtId="0" fontId="66" fillId="0" borderId="16" xfId="0" applyFont="1" applyBorder="1" applyAlignment="1">
      <alignment horizontal="center" vertical="center"/>
    </xf>
    <xf numFmtId="0" fontId="58" fillId="7" borderId="12" xfId="0" applyFont="1" applyFill="1" applyBorder="1" applyAlignment="1">
      <alignment horizontal="center" vertical="center" wrapText="1"/>
    </xf>
    <xf numFmtId="0" fontId="57" fillId="2" borderId="12" xfId="0" applyFont="1" applyFill="1" applyBorder="1" applyAlignment="1">
      <alignment horizontal="center" vertical="center" wrapText="1"/>
    </xf>
    <xf numFmtId="0" fontId="57" fillId="8" borderId="12" xfId="0" applyFont="1" applyFill="1" applyBorder="1" applyAlignment="1">
      <alignment horizontal="center" vertical="center" wrapText="1"/>
    </xf>
    <xf numFmtId="0" fontId="57" fillId="9" borderId="12" xfId="0" applyFont="1" applyFill="1" applyBorder="1" applyAlignment="1">
      <alignment horizontal="center" vertical="center" wrapText="1"/>
    </xf>
    <xf numFmtId="0" fontId="58" fillId="2" borderId="12" xfId="0" applyFont="1" applyFill="1" applyBorder="1" applyAlignment="1">
      <alignment horizontal="center" vertical="top" wrapText="1"/>
    </xf>
    <xf numFmtId="0" fontId="58" fillId="10" borderId="12" xfId="0" applyFont="1" applyFill="1" applyBorder="1" applyAlignment="1">
      <alignment horizontal="center" vertical="center" wrapText="1"/>
    </xf>
    <xf numFmtId="0" fontId="58" fillId="16" borderId="12" xfId="0" applyFont="1" applyFill="1" applyBorder="1" applyAlignment="1">
      <alignment horizontal="center" vertical="center" wrapText="1"/>
    </xf>
    <xf numFmtId="0" fontId="58" fillId="12" borderId="12" xfId="0" applyFont="1" applyFill="1" applyBorder="1" applyAlignment="1">
      <alignment horizontal="center" vertical="center" wrapText="1"/>
    </xf>
    <xf numFmtId="0" fontId="58" fillId="13" borderId="12" xfId="0" applyFont="1" applyFill="1" applyBorder="1" applyAlignment="1">
      <alignment horizontal="center" vertical="center" wrapText="1"/>
    </xf>
    <xf numFmtId="0" fontId="58" fillId="3" borderId="12" xfId="0" applyFont="1" applyFill="1" applyBorder="1" applyAlignment="1">
      <alignment horizontal="center" vertical="center" wrapText="1"/>
    </xf>
    <xf numFmtId="0" fontId="70" fillId="0" borderId="18" xfId="0" applyFont="1" applyBorder="1"/>
    <xf numFmtId="0" fontId="72" fillId="0" borderId="10" xfId="0" applyFont="1" applyBorder="1" applyAlignment="1">
      <alignment vertical="center" wrapText="1"/>
    </xf>
    <xf numFmtId="0" fontId="76" fillId="18" borderId="13" xfId="0" applyFont="1" applyFill="1" applyBorder="1" applyAlignment="1">
      <alignment horizontal="center" vertical="center" wrapText="1"/>
    </xf>
    <xf numFmtId="0" fontId="62" fillId="0" borderId="12" xfId="0" applyFont="1" applyBorder="1" applyAlignment="1">
      <alignment textRotation="90" wrapText="1"/>
    </xf>
    <xf numFmtId="0" fontId="74" fillId="0" borderId="17" xfId="0" applyFont="1" applyBorder="1" applyAlignment="1">
      <alignment horizontal="center" vertical="center" textRotation="90" wrapText="1"/>
    </xf>
    <xf numFmtId="0" fontId="67" fillId="0" borderId="17" xfId="0" applyFont="1" applyBorder="1" applyAlignment="1">
      <alignment textRotation="90"/>
    </xf>
    <xf numFmtId="0" fontId="105" fillId="0" borderId="0" xfId="0" applyFont="1"/>
    <xf numFmtId="0" fontId="107" fillId="0" borderId="0" xfId="0" applyFont="1"/>
    <xf numFmtId="0" fontId="106" fillId="0" borderId="0" xfId="0" applyFont="1"/>
    <xf numFmtId="0" fontId="78" fillId="0" borderId="13" xfId="0" applyFont="1" applyBorder="1" applyAlignment="1">
      <alignment horizontal="center" vertical="center" wrapText="1"/>
    </xf>
    <xf numFmtId="0" fontId="90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90" fillId="0" borderId="37" xfId="1" applyFont="1" applyBorder="1" applyAlignment="1">
      <alignment horizontal="center" vertical="center"/>
    </xf>
    <xf numFmtId="0" fontId="92" fillId="5" borderId="38" xfId="1" applyFont="1" applyFill="1" applyBorder="1" applyAlignment="1">
      <alignment horizontal="center" vertical="center"/>
    </xf>
    <xf numFmtId="0" fontId="86" fillId="5" borderId="39" xfId="1" applyFont="1" applyFill="1" applyBorder="1" applyAlignment="1">
      <alignment horizontal="center" vertical="center"/>
    </xf>
    <xf numFmtId="0" fontId="90" fillId="0" borderId="40" xfId="1" applyFont="1" applyBorder="1" applyAlignment="1">
      <alignment horizontal="center" vertical="center"/>
    </xf>
    <xf numFmtId="0" fontId="90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97" fillId="4" borderId="43" xfId="1" applyFont="1" applyFill="1" applyBorder="1" applyAlignment="1">
      <alignment horizontal="center" vertical="center"/>
    </xf>
    <xf numFmtId="0" fontId="98" fillId="4" borderId="44" xfId="1" applyFont="1" applyFill="1" applyBorder="1" applyAlignment="1">
      <alignment horizontal="center" vertical="center"/>
    </xf>
    <xf numFmtId="0" fontId="20" fillId="0" borderId="45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0" fillId="0" borderId="14" xfId="0" applyFont="1" applyBorder="1" applyAlignment="1">
      <alignment horizontal="center" vertical="center" wrapText="1"/>
    </xf>
    <xf numFmtId="0" fontId="110" fillId="0" borderId="2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110" fillId="0" borderId="4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11" fillId="11" borderId="17" xfId="0" applyFont="1" applyFill="1" applyBorder="1" applyAlignment="1">
      <alignment horizontal="center" vertical="center" wrapText="1"/>
    </xf>
    <xf numFmtId="0" fontId="95" fillId="11" borderId="17" xfId="0" applyFont="1" applyFill="1" applyBorder="1" applyAlignment="1">
      <alignment horizontal="center" vertical="center"/>
    </xf>
    <xf numFmtId="0" fontId="112" fillId="0" borderId="9" xfId="0" applyFont="1" applyBorder="1" applyAlignment="1">
      <alignment horizontal="center" vertical="center"/>
    </xf>
    <xf numFmtId="0" fontId="110" fillId="20" borderId="26" xfId="0" applyFont="1" applyFill="1" applyBorder="1" applyAlignment="1">
      <alignment horizontal="center" vertical="center" wrapText="1"/>
    </xf>
    <xf numFmtId="0" fontId="112" fillId="0" borderId="8" xfId="0" applyFont="1" applyBorder="1" applyAlignment="1">
      <alignment horizontal="center" vertical="center"/>
    </xf>
    <xf numFmtId="0" fontId="113" fillId="0" borderId="19" xfId="0" applyFont="1" applyBorder="1" applyAlignment="1">
      <alignment horizontal="center" vertical="center"/>
    </xf>
    <xf numFmtId="0" fontId="99" fillId="15" borderId="13" xfId="0" applyFont="1" applyFill="1" applyBorder="1" applyAlignment="1">
      <alignment horizontal="center"/>
    </xf>
    <xf numFmtId="0" fontId="98" fillId="15" borderId="12" xfId="0" applyFont="1" applyFill="1" applyBorder="1" applyAlignment="1">
      <alignment horizontal="center" vertical="center"/>
    </xf>
    <xf numFmtId="0" fontId="28" fillId="21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9" fillId="4" borderId="0" xfId="1" applyFont="1" applyFill="1" applyAlignment="1">
      <alignment horizontal="lef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7" fillId="0" borderId="15" xfId="0" applyFont="1" applyBorder="1" applyAlignment="1">
      <alignment horizontal="center" vertical="top" wrapText="1"/>
    </xf>
    <xf numFmtId="0" fontId="47" fillId="0" borderId="20" xfId="0" applyFont="1" applyBorder="1" applyAlignment="1">
      <alignment horizontal="center" vertical="top" wrapText="1"/>
    </xf>
    <xf numFmtId="0" fontId="55" fillId="0" borderId="15" xfId="0" applyFont="1" applyBorder="1" applyAlignment="1">
      <alignment horizontal="left"/>
    </xf>
    <xf numFmtId="0" fontId="55" fillId="0" borderId="16" xfId="0" applyFont="1" applyBorder="1" applyAlignment="1">
      <alignment horizontal="left"/>
    </xf>
    <xf numFmtId="0" fontId="55" fillId="0" borderId="17" xfId="0" applyFont="1" applyBorder="1" applyAlignment="1">
      <alignment horizontal="left"/>
    </xf>
    <xf numFmtId="0" fontId="55" fillId="0" borderId="20" xfId="0" applyFont="1" applyBorder="1" applyAlignment="1">
      <alignment horizontal="left"/>
    </xf>
    <xf numFmtId="0" fontId="55" fillId="0" borderId="10" xfId="0" applyFont="1" applyBorder="1" applyAlignment="1">
      <alignment horizontal="left"/>
    </xf>
    <xf numFmtId="0" fontId="55" fillId="0" borderId="11" xfId="0" applyFont="1" applyBorder="1" applyAlignment="1">
      <alignment horizontal="left"/>
    </xf>
    <xf numFmtId="0" fontId="55" fillId="0" borderId="12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66" fillId="0" borderId="19" xfId="0" applyFont="1" applyBorder="1" applyAlignment="1">
      <alignment horizontal="center" textRotation="90" wrapText="1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62" fillId="0" borderId="4" xfId="0" applyFont="1" applyBorder="1" applyAlignment="1">
      <alignment horizontal="center" textRotation="90" wrapText="1"/>
    </xf>
    <xf numFmtId="0" fontId="62" fillId="0" borderId="6" xfId="0" applyFont="1" applyBorder="1" applyAlignment="1">
      <alignment horizontal="center" textRotation="90" wrapText="1"/>
    </xf>
    <xf numFmtId="0" fontId="62" fillId="0" borderId="12" xfId="0" applyFont="1" applyBorder="1" applyAlignment="1">
      <alignment horizontal="center" textRotation="90" wrapText="1"/>
    </xf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right"/>
    </xf>
    <xf numFmtId="0" fontId="66" fillId="0" borderId="15" xfId="0" applyFont="1" applyBorder="1" applyAlignment="1">
      <alignment horizontal="center" textRotation="90" wrapText="1"/>
    </xf>
    <xf numFmtId="0" fontId="66" fillId="0" borderId="16" xfId="0" applyFont="1" applyBorder="1" applyAlignment="1">
      <alignment horizontal="center" textRotation="90" wrapText="1"/>
    </xf>
    <xf numFmtId="0" fontId="66" fillId="0" borderId="17" xfId="0" applyFont="1" applyBorder="1" applyAlignment="1">
      <alignment horizontal="center" textRotation="90" wrapText="1"/>
    </xf>
    <xf numFmtId="0" fontId="66" fillId="0" borderId="19" xfId="0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/>
    </xf>
    <xf numFmtId="0" fontId="66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textRotation="90" wrapText="1"/>
    </xf>
    <xf numFmtId="0" fontId="66" fillId="0" borderId="16" xfId="0" applyFont="1" applyBorder="1" applyAlignment="1">
      <alignment horizontal="center" vertical="center"/>
    </xf>
    <xf numFmtId="0" fontId="66" fillId="0" borderId="17" xfId="0" applyFont="1" applyBorder="1" applyAlignment="1">
      <alignment horizontal="center" vertical="center"/>
    </xf>
    <xf numFmtId="0" fontId="0" fillId="0" borderId="0" xfId="0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68" fillId="0" borderId="4" xfId="0" applyFont="1" applyBorder="1" applyAlignment="1">
      <alignment horizontal="center" textRotation="90" wrapText="1"/>
    </xf>
    <xf numFmtId="0" fontId="68" fillId="0" borderId="6" xfId="0" applyFont="1" applyBorder="1" applyAlignment="1">
      <alignment horizontal="center" textRotation="90" wrapText="1"/>
    </xf>
    <xf numFmtId="0" fontId="68" fillId="0" borderId="12" xfId="0" applyFont="1" applyBorder="1" applyAlignment="1">
      <alignment horizontal="center" textRotation="90" wrapText="1"/>
    </xf>
    <xf numFmtId="0" fontId="73" fillId="0" borderId="21" xfId="0" applyFont="1" applyBorder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3" fillId="0" borderId="20" xfId="0" applyFont="1" applyBorder="1" applyAlignment="1">
      <alignment horizontal="center" vertical="center" wrapText="1"/>
    </xf>
    <xf numFmtId="0" fontId="73" fillId="0" borderId="15" xfId="0" applyFont="1" applyBorder="1" applyAlignment="1">
      <alignment horizontal="left" vertical="center" wrapText="1"/>
    </xf>
    <xf numFmtId="0" fontId="73" fillId="0" borderId="17" xfId="0" applyFont="1" applyBorder="1" applyAlignment="1">
      <alignment horizontal="left" vertical="center" wrapText="1"/>
    </xf>
    <xf numFmtId="0" fontId="73" fillId="0" borderId="15" xfId="0" applyFont="1" applyBorder="1" applyAlignment="1">
      <alignment horizontal="center" vertical="center" wrapText="1"/>
    </xf>
    <xf numFmtId="0" fontId="73" fillId="0" borderId="17" xfId="0" applyFont="1" applyBorder="1" applyAlignment="1">
      <alignment horizontal="center" vertical="center" wrapText="1"/>
    </xf>
    <xf numFmtId="0" fontId="88" fillId="0" borderId="15" xfId="0" applyFont="1" applyBorder="1" applyAlignment="1">
      <alignment horizontal="right" vertical="center" wrapText="1"/>
    </xf>
    <xf numFmtId="0" fontId="88" fillId="0" borderId="17" xfId="0" applyFont="1" applyBorder="1" applyAlignment="1">
      <alignment horizontal="right" vertical="center" wrapText="1"/>
    </xf>
    <xf numFmtId="0" fontId="77" fillId="18" borderId="15" xfId="0" applyFont="1" applyFill="1" applyBorder="1" applyAlignment="1">
      <alignment horizontal="center" vertical="center" wrapText="1"/>
    </xf>
    <xf numFmtId="0" fontId="77" fillId="18" borderId="17" xfId="0" applyFont="1" applyFill="1" applyBorder="1" applyAlignment="1">
      <alignment horizontal="center" vertical="center" wrapText="1"/>
    </xf>
    <xf numFmtId="0" fontId="71" fillId="0" borderId="15" xfId="0" applyFont="1" applyBorder="1" applyAlignment="1">
      <alignment horizontal="center" vertical="center" wrapText="1"/>
    </xf>
    <xf numFmtId="0" fontId="71" fillId="0" borderId="17" xfId="0" applyFont="1" applyBorder="1" applyAlignment="1">
      <alignment horizontal="center" vertical="center" wrapText="1"/>
    </xf>
  </cellXfs>
  <cellStyles count="2">
    <cellStyle name="Normal" xfId="0" builtinId="0"/>
    <cellStyle name="Normalno 2" xfId="1" xr:uid="{B4064730-23FF-4790-9804-2B0EFB51B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35</xdr:row>
      <xdr:rowOff>0</xdr:rowOff>
    </xdr:from>
    <xdr:to>
      <xdr:col>1</xdr:col>
      <xdr:colOff>695325</xdr:colOff>
      <xdr:row>35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D2979188-584F-4C83-AD6E-03D16800AB86}"/>
            </a:ext>
          </a:extLst>
        </xdr:cNvPr>
        <xdr:cNvSpPr>
          <a:spLocks/>
        </xdr:cNvSpPr>
      </xdr:nvSpPr>
      <xdr:spPr bwMode="auto">
        <a:xfrm>
          <a:off x="1343025" y="9153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15</xdr:row>
      <xdr:rowOff>57150</xdr:rowOff>
    </xdr:from>
    <xdr:to>
      <xdr:col>3</xdr:col>
      <xdr:colOff>76199</xdr:colOff>
      <xdr:row>17</xdr:row>
      <xdr:rowOff>0</xdr:rowOff>
    </xdr:to>
    <xdr:sp macro="" textlink="">
      <xdr:nvSpPr>
        <xdr:cNvPr id="12" name="Desna vitičasta zagrada 11">
          <a:extLst>
            <a:ext uri="{FF2B5EF4-FFF2-40B4-BE49-F238E27FC236}">
              <a16:creationId xmlns:a16="http://schemas.microsoft.com/office/drawing/2014/main" id="{2FBA5FCA-CEE6-4C2F-9276-3DD975F7604A}"/>
            </a:ext>
          </a:extLst>
        </xdr:cNvPr>
        <xdr:cNvSpPr/>
      </xdr:nvSpPr>
      <xdr:spPr>
        <a:xfrm>
          <a:off x="340042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3</xdr:col>
      <xdr:colOff>171449</xdr:colOff>
      <xdr:row>15</xdr:row>
      <xdr:rowOff>76200</xdr:rowOff>
    </xdr:from>
    <xdr:to>
      <xdr:col>4</xdr:col>
      <xdr:colOff>447675</xdr:colOff>
      <xdr:row>16</xdr:row>
      <xdr:rowOff>104775</xdr:rowOff>
    </xdr:to>
    <xdr:sp macro="" textlink="">
      <xdr:nvSpPr>
        <xdr:cNvPr id="13" name="TekstniOkvir 12">
          <a:extLst>
            <a:ext uri="{FF2B5EF4-FFF2-40B4-BE49-F238E27FC236}">
              <a16:creationId xmlns:a16="http://schemas.microsoft.com/office/drawing/2014/main" id="{EBCF0B10-27CF-4B14-9EB5-CC053602D242}"/>
            </a:ext>
          </a:extLst>
        </xdr:cNvPr>
        <xdr:cNvSpPr txBox="1"/>
      </xdr:nvSpPr>
      <xdr:spPr>
        <a:xfrm>
          <a:off x="365759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0</xdr:col>
      <xdr:colOff>200023</xdr:colOff>
      <xdr:row>45</xdr:row>
      <xdr:rowOff>47625</xdr:rowOff>
    </xdr:from>
    <xdr:to>
      <xdr:col>1</xdr:col>
      <xdr:colOff>28574</xdr:colOff>
      <xdr:row>47</xdr:row>
      <xdr:rowOff>0</xdr:rowOff>
    </xdr:to>
    <xdr:sp macro="" textlink="">
      <xdr:nvSpPr>
        <xdr:cNvPr id="14" name="Desna vitičasta zagrada 13">
          <a:extLst>
            <a:ext uri="{FF2B5EF4-FFF2-40B4-BE49-F238E27FC236}">
              <a16:creationId xmlns:a16="http://schemas.microsoft.com/office/drawing/2014/main" id="{A1221304-2210-4EBF-8AA2-418BAAA352CE}"/>
            </a:ext>
          </a:extLst>
        </xdr:cNvPr>
        <xdr:cNvSpPr/>
      </xdr:nvSpPr>
      <xdr:spPr>
        <a:xfrm rot="10800000">
          <a:off x="200023" y="13725525"/>
          <a:ext cx="228601" cy="457200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hr-HR"/>
        </a:p>
      </xdr:txBody>
    </xdr:sp>
    <xdr:clientData/>
  </xdr:twoCellAnchor>
  <xdr:twoCellAnchor>
    <xdr:from>
      <xdr:col>4</xdr:col>
      <xdr:colOff>600074</xdr:colOff>
      <xdr:row>15</xdr:row>
      <xdr:rowOff>47625</xdr:rowOff>
    </xdr:from>
    <xdr:to>
      <xdr:col>5</xdr:col>
      <xdr:colOff>9525</xdr:colOff>
      <xdr:row>16</xdr:row>
      <xdr:rowOff>180975</xdr:rowOff>
    </xdr:to>
    <xdr:sp macro="" textlink="">
      <xdr:nvSpPr>
        <xdr:cNvPr id="15" name="Desna vitičasta zagrada 14">
          <a:extLst>
            <a:ext uri="{FF2B5EF4-FFF2-40B4-BE49-F238E27FC236}">
              <a16:creationId xmlns:a16="http://schemas.microsoft.com/office/drawing/2014/main" id="{CBF94159-E130-4DFA-AD7F-56316257FBFA}"/>
            </a:ext>
          </a:extLst>
        </xdr:cNvPr>
        <xdr:cNvSpPr/>
      </xdr:nvSpPr>
      <xdr:spPr>
        <a:xfrm flipH="1">
          <a:off x="483869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5</xdr:col>
      <xdr:colOff>333374</xdr:colOff>
      <xdr:row>16</xdr:row>
      <xdr:rowOff>38100</xdr:rowOff>
    </xdr:from>
    <xdr:to>
      <xdr:col>5</xdr:col>
      <xdr:colOff>495299</xdr:colOff>
      <xdr:row>17</xdr:row>
      <xdr:rowOff>171450</xdr:rowOff>
    </xdr:to>
    <xdr:sp macro="" textlink="">
      <xdr:nvSpPr>
        <xdr:cNvPr id="16" name="Desna vitičasta zagrada 15">
          <a:extLst>
            <a:ext uri="{FF2B5EF4-FFF2-40B4-BE49-F238E27FC236}">
              <a16:creationId xmlns:a16="http://schemas.microsoft.com/office/drawing/2014/main" id="{64A37F27-598B-4BF7-804F-E94598EC0563}"/>
            </a:ext>
          </a:extLst>
        </xdr:cNvPr>
        <xdr:cNvSpPr/>
      </xdr:nvSpPr>
      <xdr:spPr>
        <a:xfrm>
          <a:off x="533399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2</xdr:col>
      <xdr:colOff>561974</xdr:colOff>
      <xdr:row>15</xdr:row>
      <xdr:rowOff>57150</xdr:rowOff>
    </xdr:from>
    <xdr:to>
      <xdr:col>3</xdr:col>
      <xdr:colOff>76199</xdr:colOff>
      <xdr:row>17</xdr:row>
      <xdr:rowOff>0</xdr:rowOff>
    </xdr:to>
    <xdr:sp macro="" textlink="">
      <xdr:nvSpPr>
        <xdr:cNvPr id="17" name="Desna vitičasta zagrada 16">
          <a:extLst>
            <a:ext uri="{FF2B5EF4-FFF2-40B4-BE49-F238E27FC236}">
              <a16:creationId xmlns:a16="http://schemas.microsoft.com/office/drawing/2014/main" id="{19D718B0-BA1B-41D2-9189-472365C38B92}"/>
            </a:ext>
          </a:extLst>
        </xdr:cNvPr>
        <xdr:cNvSpPr/>
      </xdr:nvSpPr>
      <xdr:spPr>
        <a:xfrm>
          <a:off x="340042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3</xdr:col>
      <xdr:colOff>171449</xdr:colOff>
      <xdr:row>15</xdr:row>
      <xdr:rowOff>76200</xdr:rowOff>
    </xdr:from>
    <xdr:to>
      <xdr:col>4</xdr:col>
      <xdr:colOff>447675</xdr:colOff>
      <xdr:row>16</xdr:row>
      <xdr:rowOff>104775</xdr:rowOff>
    </xdr:to>
    <xdr:sp macro="" textlink="">
      <xdr:nvSpPr>
        <xdr:cNvPr id="18" name="TekstniOkvir 17">
          <a:extLst>
            <a:ext uri="{FF2B5EF4-FFF2-40B4-BE49-F238E27FC236}">
              <a16:creationId xmlns:a16="http://schemas.microsoft.com/office/drawing/2014/main" id="{CCD164D7-D93B-4EAF-A127-089DB8DA3B08}"/>
            </a:ext>
          </a:extLst>
        </xdr:cNvPr>
        <xdr:cNvSpPr txBox="1"/>
      </xdr:nvSpPr>
      <xdr:spPr>
        <a:xfrm>
          <a:off x="365759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4</xdr:col>
      <xdr:colOff>600074</xdr:colOff>
      <xdr:row>15</xdr:row>
      <xdr:rowOff>47625</xdr:rowOff>
    </xdr:from>
    <xdr:to>
      <xdr:col>5</xdr:col>
      <xdr:colOff>9525</xdr:colOff>
      <xdr:row>16</xdr:row>
      <xdr:rowOff>180975</xdr:rowOff>
    </xdr:to>
    <xdr:sp macro="" textlink="">
      <xdr:nvSpPr>
        <xdr:cNvPr id="19" name="Desna vitičasta zagrada 18">
          <a:extLst>
            <a:ext uri="{FF2B5EF4-FFF2-40B4-BE49-F238E27FC236}">
              <a16:creationId xmlns:a16="http://schemas.microsoft.com/office/drawing/2014/main" id="{9BCF1ABC-67E0-43E6-B307-A324379A2728}"/>
            </a:ext>
          </a:extLst>
        </xdr:cNvPr>
        <xdr:cNvSpPr/>
      </xdr:nvSpPr>
      <xdr:spPr>
        <a:xfrm flipH="1">
          <a:off x="483869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5</xdr:col>
      <xdr:colOff>333374</xdr:colOff>
      <xdr:row>16</xdr:row>
      <xdr:rowOff>38100</xdr:rowOff>
    </xdr:from>
    <xdr:to>
      <xdr:col>5</xdr:col>
      <xdr:colOff>495299</xdr:colOff>
      <xdr:row>17</xdr:row>
      <xdr:rowOff>171450</xdr:rowOff>
    </xdr:to>
    <xdr:sp macro="" textlink="">
      <xdr:nvSpPr>
        <xdr:cNvPr id="20" name="Desna vitičasta zagrada 19">
          <a:extLst>
            <a:ext uri="{FF2B5EF4-FFF2-40B4-BE49-F238E27FC236}">
              <a16:creationId xmlns:a16="http://schemas.microsoft.com/office/drawing/2014/main" id="{ADC354C7-C3DA-4E82-A04F-E593C01AE42E}"/>
            </a:ext>
          </a:extLst>
        </xdr:cNvPr>
        <xdr:cNvSpPr/>
      </xdr:nvSpPr>
      <xdr:spPr>
        <a:xfrm>
          <a:off x="533399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3</xdr:col>
      <xdr:colOff>180975</xdr:colOff>
      <xdr:row>16</xdr:row>
      <xdr:rowOff>171450</xdr:rowOff>
    </xdr:from>
    <xdr:to>
      <xdr:col>4</xdr:col>
      <xdr:colOff>457201</xdr:colOff>
      <xdr:row>18</xdr:row>
      <xdr:rowOff>9525</xdr:rowOff>
    </xdr:to>
    <xdr:sp macro="" textlink="">
      <xdr:nvSpPr>
        <xdr:cNvPr id="21" name="TekstniOkvir 20">
          <a:extLst>
            <a:ext uri="{FF2B5EF4-FFF2-40B4-BE49-F238E27FC236}">
              <a16:creationId xmlns:a16="http://schemas.microsoft.com/office/drawing/2014/main" id="{2BF46A1B-95D3-4F43-9E3D-5359BBFAFC7A}"/>
            </a:ext>
          </a:extLst>
        </xdr:cNvPr>
        <xdr:cNvSpPr txBox="1"/>
      </xdr:nvSpPr>
      <xdr:spPr>
        <a:xfrm>
          <a:off x="3667125" y="338137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10 sati tjedno</a:t>
          </a:r>
        </a:p>
      </xdr:txBody>
    </xdr:sp>
    <xdr:clientData/>
  </xdr:twoCellAnchor>
  <xdr:twoCellAnchor>
    <xdr:from>
      <xdr:col>8</xdr:col>
      <xdr:colOff>561974</xdr:colOff>
      <xdr:row>15</xdr:row>
      <xdr:rowOff>57150</xdr:rowOff>
    </xdr:from>
    <xdr:to>
      <xdr:col>9</xdr:col>
      <xdr:colOff>76199</xdr:colOff>
      <xdr:row>17</xdr:row>
      <xdr:rowOff>0</xdr:rowOff>
    </xdr:to>
    <xdr:sp macro="" textlink="">
      <xdr:nvSpPr>
        <xdr:cNvPr id="22" name="Desna vitičasta zagrada 21">
          <a:extLst>
            <a:ext uri="{FF2B5EF4-FFF2-40B4-BE49-F238E27FC236}">
              <a16:creationId xmlns:a16="http://schemas.microsoft.com/office/drawing/2014/main" id="{0CD764AD-977D-4792-835B-080062F179F9}"/>
            </a:ext>
          </a:extLst>
        </xdr:cNvPr>
        <xdr:cNvSpPr/>
      </xdr:nvSpPr>
      <xdr:spPr>
        <a:xfrm>
          <a:off x="340042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9</xdr:col>
      <xdr:colOff>171449</xdr:colOff>
      <xdr:row>15</xdr:row>
      <xdr:rowOff>76200</xdr:rowOff>
    </xdr:from>
    <xdr:to>
      <xdr:col>10</xdr:col>
      <xdr:colOff>447675</xdr:colOff>
      <xdr:row>16</xdr:row>
      <xdr:rowOff>104775</xdr:rowOff>
    </xdr:to>
    <xdr:sp macro="" textlink="">
      <xdr:nvSpPr>
        <xdr:cNvPr id="23" name="TekstniOkvir 22">
          <a:extLst>
            <a:ext uri="{FF2B5EF4-FFF2-40B4-BE49-F238E27FC236}">
              <a16:creationId xmlns:a16="http://schemas.microsoft.com/office/drawing/2014/main" id="{80AC4EAD-FF44-4329-8161-7566112ED796}"/>
            </a:ext>
          </a:extLst>
        </xdr:cNvPr>
        <xdr:cNvSpPr txBox="1"/>
      </xdr:nvSpPr>
      <xdr:spPr>
        <a:xfrm>
          <a:off x="365759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6</xdr:col>
      <xdr:colOff>200023</xdr:colOff>
      <xdr:row>45</xdr:row>
      <xdr:rowOff>47625</xdr:rowOff>
    </xdr:from>
    <xdr:to>
      <xdr:col>7</xdr:col>
      <xdr:colOff>28574</xdr:colOff>
      <xdr:row>47</xdr:row>
      <xdr:rowOff>0</xdr:rowOff>
    </xdr:to>
    <xdr:sp macro="" textlink="">
      <xdr:nvSpPr>
        <xdr:cNvPr id="24" name="Desna vitičasta zagrada 23">
          <a:extLst>
            <a:ext uri="{FF2B5EF4-FFF2-40B4-BE49-F238E27FC236}">
              <a16:creationId xmlns:a16="http://schemas.microsoft.com/office/drawing/2014/main" id="{68C5E382-D062-4BAB-A69A-2F31ED646E80}"/>
            </a:ext>
          </a:extLst>
        </xdr:cNvPr>
        <xdr:cNvSpPr/>
      </xdr:nvSpPr>
      <xdr:spPr>
        <a:xfrm rot="10800000">
          <a:off x="200023" y="13811250"/>
          <a:ext cx="228601" cy="466725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hr-HR"/>
        </a:p>
      </xdr:txBody>
    </xdr:sp>
    <xdr:clientData/>
  </xdr:twoCellAnchor>
  <xdr:twoCellAnchor>
    <xdr:from>
      <xdr:col>10</xdr:col>
      <xdr:colOff>600074</xdr:colOff>
      <xdr:row>15</xdr:row>
      <xdr:rowOff>47625</xdr:rowOff>
    </xdr:from>
    <xdr:to>
      <xdr:col>11</xdr:col>
      <xdr:colOff>9525</xdr:colOff>
      <xdr:row>16</xdr:row>
      <xdr:rowOff>180975</xdr:rowOff>
    </xdr:to>
    <xdr:sp macro="" textlink="">
      <xdr:nvSpPr>
        <xdr:cNvPr id="25" name="Desna vitičasta zagrada 24">
          <a:extLst>
            <a:ext uri="{FF2B5EF4-FFF2-40B4-BE49-F238E27FC236}">
              <a16:creationId xmlns:a16="http://schemas.microsoft.com/office/drawing/2014/main" id="{ECAA1DEF-557B-4801-9A21-EF8C4E1468ED}"/>
            </a:ext>
          </a:extLst>
        </xdr:cNvPr>
        <xdr:cNvSpPr/>
      </xdr:nvSpPr>
      <xdr:spPr>
        <a:xfrm flipH="1">
          <a:off x="483869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11</xdr:col>
      <xdr:colOff>333374</xdr:colOff>
      <xdr:row>16</xdr:row>
      <xdr:rowOff>38100</xdr:rowOff>
    </xdr:from>
    <xdr:to>
      <xdr:col>11</xdr:col>
      <xdr:colOff>495299</xdr:colOff>
      <xdr:row>17</xdr:row>
      <xdr:rowOff>171450</xdr:rowOff>
    </xdr:to>
    <xdr:sp macro="" textlink="">
      <xdr:nvSpPr>
        <xdr:cNvPr id="26" name="Desna vitičasta zagrada 25">
          <a:extLst>
            <a:ext uri="{FF2B5EF4-FFF2-40B4-BE49-F238E27FC236}">
              <a16:creationId xmlns:a16="http://schemas.microsoft.com/office/drawing/2014/main" id="{09AC5B03-F452-432A-BFD4-68880CCD4022}"/>
            </a:ext>
          </a:extLst>
        </xdr:cNvPr>
        <xdr:cNvSpPr/>
      </xdr:nvSpPr>
      <xdr:spPr>
        <a:xfrm>
          <a:off x="533399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8</xdr:col>
      <xdr:colOff>561974</xdr:colOff>
      <xdr:row>15</xdr:row>
      <xdr:rowOff>57150</xdr:rowOff>
    </xdr:from>
    <xdr:to>
      <xdr:col>9</xdr:col>
      <xdr:colOff>76199</xdr:colOff>
      <xdr:row>17</xdr:row>
      <xdr:rowOff>0</xdr:rowOff>
    </xdr:to>
    <xdr:sp macro="" textlink="">
      <xdr:nvSpPr>
        <xdr:cNvPr id="27" name="Desna vitičasta zagrada 26">
          <a:extLst>
            <a:ext uri="{FF2B5EF4-FFF2-40B4-BE49-F238E27FC236}">
              <a16:creationId xmlns:a16="http://schemas.microsoft.com/office/drawing/2014/main" id="{16FA1986-AEA4-4305-8184-F94DC32F6843}"/>
            </a:ext>
          </a:extLst>
        </xdr:cNvPr>
        <xdr:cNvSpPr/>
      </xdr:nvSpPr>
      <xdr:spPr>
        <a:xfrm>
          <a:off x="340042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9</xdr:col>
      <xdr:colOff>171449</xdr:colOff>
      <xdr:row>15</xdr:row>
      <xdr:rowOff>76200</xdr:rowOff>
    </xdr:from>
    <xdr:to>
      <xdr:col>10</xdr:col>
      <xdr:colOff>447675</xdr:colOff>
      <xdr:row>16</xdr:row>
      <xdr:rowOff>104775</xdr:rowOff>
    </xdr:to>
    <xdr:sp macro="" textlink="">
      <xdr:nvSpPr>
        <xdr:cNvPr id="28" name="TekstniOkvir 27">
          <a:extLst>
            <a:ext uri="{FF2B5EF4-FFF2-40B4-BE49-F238E27FC236}">
              <a16:creationId xmlns:a16="http://schemas.microsoft.com/office/drawing/2014/main" id="{44CB8605-1BA9-4ADA-9BF4-A55B07ECAB4C}"/>
            </a:ext>
          </a:extLst>
        </xdr:cNvPr>
        <xdr:cNvSpPr txBox="1"/>
      </xdr:nvSpPr>
      <xdr:spPr>
        <a:xfrm>
          <a:off x="365759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10</xdr:col>
      <xdr:colOff>600074</xdr:colOff>
      <xdr:row>15</xdr:row>
      <xdr:rowOff>47625</xdr:rowOff>
    </xdr:from>
    <xdr:to>
      <xdr:col>11</xdr:col>
      <xdr:colOff>9525</xdr:colOff>
      <xdr:row>16</xdr:row>
      <xdr:rowOff>180975</xdr:rowOff>
    </xdr:to>
    <xdr:sp macro="" textlink="">
      <xdr:nvSpPr>
        <xdr:cNvPr id="29" name="Desna vitičasta zagrada 28">
          <a:extLst>
            <a:ext uri="{FF2B5EF4-FFF2-40B4-BE49-F238E27FC236}">
              <a16:creationId xmlns:a16="http://schemas.microsoft.com/office/drawing/2014/main" id="{2D91AC5A-BA52-4D96-A050-7E7B9C676178}"/>
            </a:ext>
          </a:extLst>
        </xdr:cNvPr>
        <xdr:cNvSpPr/>
      </xdr:nvSpPr>
      <xdr:spPr>
        <a:xfrm flipH="1">
          <a:off x="483869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11</xdr:col>
      <xdr:colOff>333374</xdr:colOff>
      <xdr:row>16</xdr:row>
      <xdr:rowOff>38100</xdr:rowOff>
    </xdr:from>
    <xdr:to>
      <xdr:col>11</xdr:col>
      <xdr:colOff>495299</xdr:colOff>
      <xdr:row>17</xdr:row>
      <xdr:rowOff>171450</xdr:rowOff>
    </xdr:to>
    <xdr:sp macro="" textlink="">
      <xdr:nvSpPr>
        <xdr:cNvPr id="30" name="Desna vitičasta zagrada 29">
          <a:extLst>
            <a:ext uri="{FF2B5EF4-FFF2-40B4-BE49-F238E27FC236}">
              <a16:creationId xmlns:a16="http://schemas.microsoft.com/office/drawing/2014/main" id="{ED9B748B-F201-4D02-9744-1B3AA62A53B8}"/>
            </a:ext>
          </a:extLst>
        </xdr:cNvPr>
        <xdr:cNvSpPr/>
      </xdr:nvSpPr>
      <xdr:spPr>
        <a:xfrm>
          <a:off x="533399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9</xdr:col>
      <xdr:colOff>180975</xdr:colOff>
      <xdr:row>16</xdr:row>
      <xdr:rowOff>171450</xdr:rowOff>
    </xdr:from>
    <xdr:to>
      <xdr:col>10</xdr:col>
      <xdr:colOff>457201</xdr:colOff>
      <xdr:row>18</xdr:row>
      <xdr:rowOff>9525</xdr:rowOff>
    </xdr:to>
    <xdr:sp macro="" textlink="">
      <xdr:nvSpPr>
        <xdr:cNvPr id="31" name="TekstniOkvir 30">
          <a:extLst>
            <a:ext uri="{FF2B5EF4-FFF2-40B4-BE49-F238E27FC236}">
              <a16:creationId xmlns:a16="http://schemas.microsoft.com/office/drawing/2014/main" id="{76B0B247-FEFB-401B-AFB4-956386091ACD}"/>
            </a:ext>
          </a:extLst>
        </xdr:cNvPr>
        <xdr:cNvSpPr txBox="1"/>
      </xdr:nvSpPr>
      <xdr:spPr>
        <a:xfrm>
          <a:off x="3667125" y="338137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10 sati tjedno</a:t>
          </a:r>
        </a:p>
      </xdr:txBody>
    </xdr:sp>
    <xdr:clientData/>
  </xdr:twoCellAnchor>
  <xdr:twoCellAnchor>
    <xdr:from>
      <xdr:col>14</xdr:col>
      <xdr:colOff>561974</xdr:colOff>
      <xdr:row>15</xdr:row>
      <xdr:rowOff>57150</xdr:rowOff>
    </xdr:from>
    <xdr:to>
      <xdr:col>15</xdr:col>
      <xdr:colOff>76199</xdr:colOff>
      <xdr:row>17</xdr:row>
      <xdr:rowOff>0</xdr:rowOff>
    </xdr:to>
    <xdr:sp macro="" textlink="">
      <xdr:nvSpPr>
        <xdr:cNvPr id="52" name="Desna vitičasta zagrada 51">
          <a:extLst>
            <a:ext uri="{FF2B5EF4-FFF2-40B4-BE49-F238E27FC236}">
              <a16:creationId xmlns:a16="http://schemas.microsoft.com/office/drawing/2014/main" id="{826B6553-4082-465F-A3D8-57F0BC884448}"/>
            </a:ext>
          </a:extLst>
        </xdr:cNvPr>
        <xdr:cNvSpPr/>
      </xdr:nvSpPr>
      <xdr:spPr>
        <a:xfrm>
          <a:off x="921067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15</xdr:col>
      <xdr:colOff>171449</xdr:colOff>
      <xdr:row>15</xdr:row>
      <xdr:rowOff>76200</xdr:rowOff>
    </xdr:from>
    <xdr:to>
      <xdr:col>16</xdr:col>
      <xdr:colOff>447675</xdr:colOff>
      <xdr:row>16</xdr:row>
      <xdr:rowOff>104775</xdr:rowOff>
    </xdr:to>
    <xdr:sp macro="" textlink="">
      <xdr:nvSpPr>
        <xdr:cNvPr id="53" name="TekstniOkvir 52">
          <a:extLst>
            <a:ext uri="{FF2B5EF4-FFF2-40B4-BE49-F238E27FC236}">
              <a16:creationId xmlns:a16="http://schemas.microsoft.com/office/drawing/2014/main" id="{22096EE2-669F-40AE-8C85-8003EE469172}"/>
            </a:ext>
          </a:extLst>
        </xdr:cNvPr>
        <xdr:cNvSpPr txBox="1"/>
      </xdr:nvSpPr>
      <xdr:spPr>
        <a:xfrm>
          <a:off x="946784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12</xdr:col>
      <xdr:colOff>200023</xdr:colOff>
      <xdr:row>45</xdr:row>
      <xdr:rowOff>47625</xdr:rowOff>
    </xdr:from>
    <xdr:to>
      <xdr:col>13</xdr:col>
      <xdr:colOff>28574</xdr:colOff>
      <xdr:row>47</xdr:row>
      <xdr:rowOff>0</xdr:rowOff>
    </xdr:to>
    <xdr:sp macro="" textlink="">
      <xdr:nvSpPr>
        <xdr:cNvPr id="54" name="Desna vitičasta zagrada 53">
          <a:extLst>
            <a:ext uri="{FF2B5EF4-FFF2-40B4-BE49-F238E27FC236}">
              <a16:creationId xmlns:a16="http://schemas.microsoft.com/office/drawing/2014/main" id="{1D73E55C-8651-4711-871F-2CDD97850B30}"/>
            </a:ext>
          </a:extLst>
        </xdr:cNvPr>
        <xdr:cNvSpPr/>
      </xdr:nvSpPr>
      <xdr:spPr>
        <a:xfrm rot="10800000">
          <a:off x="6010273" y="14325600"/>
          <a:ext cx="228601" cy="466725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hr-HR"/>
        </a:p>
      </xdr:txBody>
    </xdr:sp>
    <xdr:clientData/>
  </xdr:twoCellAnchor>
  <xdr:twoCellAnchor>
    <xdr:from>
      <xdr:col>16</xdr:col>
      <xdr:colOff>600074</xdr:colOff>
      <xdr:row>15</xdr:row>
      <xdr:rowOff>47625</xdr:rowOff>
    </xdr:from>
    <xdr:to>
      <xdr:col>17</xdr:col>
      <xdr:colOff>9525</xdr:colOff>
      <xdr:row>16</xdr:row>
      <xdr:rowOff>180975</xdr:rowOff>
    </xdr:to>
    <xdr:sp macro="" textlink="">
      <xdr:nvSpPr>
        <xdr:cNvPr id="55" name="Desna vitičasta zagrada 54">
          <a:extLst>
            <a:ext uri="{FF2B5EF4-FFF2-40B4-BE49-F238E27FC236}">
              <a16:creationId xmlns:a16="http://schemas.microsoft.com/office/drawing/2014/main" id="{80CE4D85-CF60-4EBF-B694-52E2FDF4BAC3}"/>
            </a:ext>
          </a:extLst>
        </xdr:cNvPr>
        <xdr:cNvSpPr/>
      </xdr:nvSpPr>
      <xdr:spPr>
        <a:xfrm flipH="1">
          <a:off x="1064894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17</xdr:col>
      <xdr:colOff>333374</xdr:colOff>
      <xdr:row>16</xdr:row>
      <xdr:rowOff>38100</xdr:rowOff>
    </xdr:from>
    <xdr:to>
      <xdr:col>17</xdr:col>
      <xdr:colOff>495299</xdr:colOff>
      <xdr:row>17</xdr:row>
      <xdr:rowOff>171450</xdr:rowOff>
    </xdr:to>
    <xdr:sp macro="" textlink="">
      <xdr:nvSpPr>
        <xdr:cNvPr id="56" name="Desna vitičasta zagrada 55">
          <a:extLst>
            <a:ext uri="{FF2B5EF4-FFF2-40B4-BE49-F238E27FC236}">
              <a16:creationId xmlns:a16="http://schemas.microsoft.com/office/drawing/2014/main" id="{A2EDA770-5913-4DEB-9875-FCD67CECE34B}"/>
            </a:ext>
          </a:extLst>
        </xdr:cNvPr>
        <xdr:cNvSpPr/>
      </xdr:nvSpPr>
      <xdr:spPr>
        <a:xfrm>
          <a:off x="1114424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14</xdr:col>
      <xdr:colOff>561974</xdr:colOff>
      <xdr:row>15</xdr:row>
      <xdr:rowOff>57150</xdr:rowOff>
    </xdr:from>
    <xdr:to>
      <xdr:col>15</xdr:col>
      <xdr:colOff>76199</xdr:colOff>
      <xdr:row>17</xdr:row>
      <xdr:rowOff>0</xdr:rowOff>
    </xdr:to>
    <xdr:sp macro="" textlink="">
      <xdr:nvSpPr>
        <xdr:cNvPr id="57" name="Desna vitičasta zagrada 56">
          <a:extLst>
            <a:ext uri="{FF2B5EF4-FFF2-40B4-BE49-F238E27FC236}">
              <a16:creationId xmlns:a16="http://schemas.microsoft.com/office/drawing/2014/main" id="{F002C98D-303F-47AC-93F5-A131EB566E0D}"/>
            </a:ext>
          </a:extLst>
        </xdr:cNvPr>
        <xdr:cNvSpPr/>
      </xdr:nvSpPr>
      <xdr:spPr>
        <a:xfrm>
          <a:off x="921067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15</xdr:col>
      <xdr:colOff>171449</xdr:colOff>
      <xdr:row>15</xdr:row>
      <xdr:rowOff>76200</xdr:rowOff>
    </xdr:from>
    <xdr:to>
      <xdr:col>16</xdr:col>
      <xdr:colOff>447675</xdr:colOff>
      <xdr:row>16</xdr:row>
      <xdr:rowOff>104775</xdr:rowOff>
    </xdr:to>
    <xdr:sp macro="" textlink="">
      <xdr:nvSpPr>
        <xdr:cNvPr id="58" name="TekstniOkvir 57">
          <a:extLst>
            <a:ext uri="{FF2B5EF4-FFF2-40B4-BE49-F238E27FC236}">
              <a16:creationId xmlns:a16="http://schemas.microsoft.com/office/drawing/2014/main" id="{8FBA8F38-F211-471B-9C49-C12361BE9968}"/>
            </a:ext>
          </a:extLst>
        </xdr:cNvPr>
        <xdr:cNvSpPr txBox="1"/>
      </xdr:nvSpPr>
      <xdr:spPr>
        <a:xfrm>
          <a:off x="946784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16</xdr:col>
      <xdr:colOff>600074</xdr:colOff>
      <xdr:row>15</xdr:row>
      <xdr:rowOff>47625</xdr:rowOff>
    </xdr:from>
    <xdr:to>
      <xdr:col>17</xdr:col>
      <xdr:colOff>9525</xdr:colOff>
      <xdr:row>16</xdr:row>
      <xdr:rowOff>180975</xdr:rowOff>
    </xdr:to>
    <xdr:sp macro="" textlink="">
      <xdr:nvSpPr>
        <xdr:cNvPr id="59" name="Desna vitičasta zagrada 58">
          <a:extLst>
            <a:ext uri="{FF2B5EF4-FFF2-40B4-BE49-F238E27FC236}">
              <a16:creationId xmlns:a16="http://schemas.microsoft.com/office/drawing/2014/main" id="{48794C66-E454-4589-B71E-1DB23941A5CB}"/>
            </a:ext>
          </a:extLst>
        </xdr:cNvPr>
        <xdr:cNvSpPr/>
      </xdr:nvSpPr>
      <xdr:spPr>
        <a:xfrm flipH="1">
          <a:off x="1064894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17</xdr:col>
      <xdr:colOff>333374</xdr:colOff>
      <xdr:row>16</xdr:row>
      <xdr:rowOff>38100</xdr:rowOff>
    </xdr:from>
    <xdr:to>
      <xdr:col>17</xdr:col>
      <xdr:colOff>495299</xdr:colOff>
      <xdr:row>17</xdr:row>
      <xdr:rowOff>171450</xdr:rowOff>
    </xdr:to>
    <xdr:sp macro="" textlink="">
      <xdr:nvSpPr>
        <xdr:cNvPr id="60" name="Desna vitičasta zagrada 59">
          <a:extLst>
            <a:ext uri="{FF2B5EF4-FFF2-40B4-BE49-F238E27FC236}">
              <a16:creationId xmlns:a16="http://schemas.microsoft.com/office/drawing/2014/main" id="{A1AF4E8D-C053-4A0E-B83A-FF0D3FFC30DE}"/>
            </a:ext>
          </a:extLst>
        </xdr:cNvPr>
        <xdr:cNvSpPr/>
      </xdr:nvSpPr>
      <xdr:spPr>
        <a:xfrm>
          <a:off x="1114424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15</xdr:col>
      <xdr:colOff>180975</xdr:colOff>
      <xdr:row>16</xdr:row>
      <xdr:rowOff>171450</xdr:rowOff>
    </xdr:from>
    <xdr:to>
      <xdr:col>16</xdr:col>
      <xdr:colOff>457201</xdr:colOff>
      <xdr:row>18</xdr:row>
      <xdr:rowOff>9525</xdr:rowOff>
    </xdr:to>
    <xdr:sp macro="" textlink="">
      <xdr:nvSpPr>
        <xdr:cNvPr id="61" name="TekstniOkvir 60">
          <a:extLst>
            <a:ext uri="{FF2B5EF4-FFF2-40B4-BE49-F238E27FC236}">
              <a16:creationId xmlns:a16="http://schemas.microsoft.com/office/drawing/2014/main" id="{D7A3B562-73F3-4F75-A0F8-DCEF0DBC9ADE}"/>
            </a:ext>
          </a:extLst>
        </xdr:cNvPr>
        <xdr:cNvSpPr txBox="1"/>
      </xdr:nvSpPr>
      <xdr:spPr>
        <a:xfrm>
          <a:off x="9477375" y="338137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10 sati tjedno</a:t>
          </a:r>
        </a:p>
      </xdr:txBody>
    </xdr:sp>
    <xdr:clientData/>
  </xdr:twoCellAnchor>
  <xdr:twoCellAnchor>
    <xdr:from>
      <xdr:col>20</xdr:col>
      <xdr:colOff>561974</xdr:colOff>
      <xdr:row>15</xdr:row>
      <xdr:rowOff>57150</xdr:rowOff>
    </xdr:from>
    <xdr:to>
      <xdr:col>21</xdr:col>
      <xdr:colOff>76199</xdr:colOff>
      <xdr:row>17</xdr:row>
      <xdr:rowOff>0</xdr:rowOff>
    </xdr:to>
    <xdr:sp macro="" textlink="">
      <xdr:nvSpPr>
        <xdr:cNvPr id="72" name="Desna vitičasta zagrada 71">
          <a:extLst>
            <a:ext uri="{FF2B5EF4-FFF2-40B4-BE49-F238E27FC236}">
              <a16:creationId xmlns:a16="http://schemas.microsoft.com/office/drawing/2014/main" id="{4943DB8C-A514-4C08-86B8-1E200AF96262}"/>
            </a:ext>
          </a:extLst>
        </xdr:cNvPr>
        <xdr:cNvSpPr/>
      </xdr:nvSpPr>
      <xdr:spPr>
        <a:xfrm>
          <a:off x="1502092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21</xdr:col>
      <xdr:colOff>171449</xdr:colOff>
      <xdr:row>15</xdr:row>
      <xdr:rowOff>76200</xdr:rowOff>
    </xdr:from>
    <xdr:to>
      <xdr:col>22</xdr:col>
      <xdr:colOff>447675</xdr:colOff>
      <xdr:row>16</xdr:row>
      <xdr:rowOff>104775</xdr:rowOff>
    </xdr:to>
    <xdr:sp macro="" textlink="">
      <xdr:nvSpPr>
        <xdr:cNvPr id="73" name="TekstniOkvir 72">
          <a:extLst>
            <a:ext uri="{FF2B5EF4-FFF2-40B4-BE49-F238E27FC236}">
              <a16:creationId xmlns:a16="http://schemas.microsoft.com/office/drawing/2014/main" id="{F12D7BCA-BFF8-4521-A639-58D1FE6E09AC}"/>
            </a:ext>
          </a:extLst>
        </xdr:cNvPr>
        <xdr:cNvSpPr txBox="1"/>
      </xdr:nvSpPr>
      <xdr:spPr>
        <a:xfrm>
          <a:off x="1527809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18</xdr:col>
      <xdr:colOff>200023</xdr:colOff>
      <xdr:row>45</xdr:row>
      <xdr:rowOff>47625</xdr:rowOff>
    </xdr:from>
    <xdr:to>
      <xdr:col>19</xdr:col>
      <xdr:colOff>28574</xdr:colOff>
      <xdr:row>47</xdr:row>
      <xdr:rowOff>0</xdr:rowOff>
    </xdr:to>
    <xdr:sp macro="" textlink="">
      <xdr:nvSpPr>
        <xdr:cNvPr id="74" name="Desna vitičasta zagrada 73">
          <a:extLst>
            <a:ext uri="{FF2B5EF4-FFF2-40B4-BE49-F238E27FC236}">
              <a16:creationId xmlns:a16="http://schemas.microsoft.com/office/drawing/2014/main" id="{35D64D49-6395-4FC5-952D-E4C9E436A588}"/>
            </a:ext>
          </a:extLst>
        </xdr:cNvPr>
        <xdr:cNvSpPr/>
      </xdr:nvSpPr>
      <xdr:spPr>
        <a:xfrm rot="10800000">
          <a:off x="11820523" y="14325600"/>
          <a:ext cx="228601" cy="466725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hr-HR"/>
        </a:p>
      </xdr:txBody>
    </xdr:sp>
    <xdr:clientData/>
  </xdr:twoCellAnchor>
  <xdr:twoCellAnchor>
    <xdr:from>
      <xdr:col>22</xdr:col>
      <xdr:colOff>600074</xdr:colOff>
      <xdr:row>15</xdr:row>
      <xdr:rowOff>47625</xdr:rowOff>
    </xdr:from>
    <xdr:to>
      <xdr:col>23</xdr:col>
      <xdr:colOff>9525</xdr:colOff>
      <xdr:row>16</xdr:row>
      <xdr:rowOff>180975</xdr:rowOff>
    </xdr:to>
    <xdr:sp macro="" textlink="">
      <xdr:nvSpPr>
        <xdr:cNvPr id="75" name="Desna vitičasta zagrada 74">
          <a:extLst>
            <a:ext uri="{FF2B5EF4-FFF2-40B4-BE49-F238E27FC236}">
              <a16:creationId xmlns:a16="http://schemas.microsoft.com/office/drawing/2014/main" id="{889D844B-2A4B-4931-9B42-3ACA0D0A7355}"/>
            </a:ext>
          </a:extLst>
        </xdr:cNvPr>
        <xdr:cNvSpPr/>
      </xdr:nvSpPr>
      <xdr:spPr>
        <a:xfrm flipH="1">
          <a:off x="1645919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23</xdr:col>
      <xdr:colOff>333374</xdr:colOff>
      <xdr:row>16</xdr:row>
      <xdr:rowOff>38100</xdr:rowOff>
    </xdr:from>
    <xdr:to>
      <xdr:col>23</xdr:col>
      <xdr:colOff>495299</xdr:colOff>
      <xdr:row>17</xdr:row>
      <xdr:rowOff>171450</xdr:rowOff>
    </xdr:to>
    <xdr:sp macro="" textlink="">
      <xdr:nvSpPr>
        <xdr:cNvPr id="76" name="Desna vitičasta zagrada 75">
          <a:extLst>
            <a:ext uri="{FF2B5EF4-FFF2-40B4-BE49-F238E27FC236}">
              <a16:creationId xmlns:a16="http://schemas.microsoft.com/office/drawing/2014/main" id="{437D98E5-9A14-409E-9421-F6C11C3F3556}"/>
            </a:ext>
          </a:extLst>
        </xdr:cNvPr>
        <xdr:cNvSpPr/>
      </xdr:nvSpPr>
      <xdr:spPr>
        <a:xfrm>
          <a:off x="1695449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20</xdr:col>
      <xdr:colOff>561974</xdr:colOff>
      <xdr:row>15</xdr:row>
      <xdr:rowOff>57150</xdr:rowOff>
    </xdr:from>
    <xdr:to>
      <xdr:col>21</xdr:col>
      <xdr:colOff>76199</xdr:colOff>
      <xdr:row>17</xdr:row>
      <xdr:rowOff>0</xdr:rowOff>
    </xdr:to>
    <xdr:sp macro="" textlink="">
      <xdr:nvSpPr>
        <xdr:cNvPr id="77" name="Desna vitičasta zagrada 76">
          <a:extLst>
            <a:ext uri="{FF2B5EF4-FFF2-40B4-BE49-F238E27FC236}">
              <a16:creationId xmlns:a16="http://schemas.microsoft.com/office/drawing/2014/main" id="{552046FE-E43E-4BD6-83BE-667948603BCE}"/>
            </a:ext>
          </a:extLst>
        </xdr:cNvPr>
        <xdr:cNvSpPr/>
      </xdr:nvSpPr>
      <xdr:spPr>
        <a:xfrm>
          <a:off x="1502092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21</xdr:col>
      <xdr:colOff>171449</xdr:colOff>
      <xdr:row>15</xdr:row>
      <xdr:rowOff>76200</xdr:rowOff>
    </xdr:from>
    <xdr:to>
      <xdr:col>22</xdr:col>
      <xdr:colOff>447675</xdr:colOff>
      <xdr:row>16</xdr:row>
      <xdr:rowOff>104775</xdr:rowOff>
    </xdr:to>
    <xdr:sp macro="" textlink="">
      <xdr:nvSpPr>
        <xdr:cNvPr id="78" name="TekstniOkvir 77">
          <a:extLst>
            <a:ext uri="{FF2B5EF4-FFF2-40B4-BE49-F238E27FC236}">
              <a16:creationId xmlns:a16="http://schemas.microsoft.com/office/drawing/2014/main" id="{00D0B236-B7C6-40A9-AEA3-F13F3F26EF44}"/>
            </a:ext>
          </a:extLst>
        </xdr:cNvPr>
        <xdr:cNvSpPr txBox="1"/>
      </xdr:nvSpPr>
      <xdr:spPr>
        <a:xfrm>
          <a:off x="1527809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22</xdr:col>
      <xdr:colOff>600074</xdr:colOff>
      <xdr:row>15</xdr:row>
      <xdr:rowOff>47625</xdr:rowOff>
    </xdr:from>
    <xdr:to>
      <xdr:col>23</xdr:col>
      <xdr:colOff>9525</xdr:colOff>
      <xdr:row>16</xdr:row>
      <xdr:rowOff>180975</xdr:rowOff>
    </xdr:to>
    <xdr:sp macro="" textlink="">
      <xdr:nvSpPr>
        <xdr:cNvPr id="79" name="Desna vitičasta zagrada 78">
          <a:extLst>
            <a:ext uri="{FF2B5EF4-FFF2-40B4-BE49-F238E27FC236}">
              <a16:creationId xmlns:a16="http://schemas.microsoft.com/office/drawing/2014/main" id="{51B52BB0-A095-40A4-B434-0F0466400939}"/>
            </a:ext>
          </a:extLst>
        </xdr:cNvPr>
        <xdr:cNvSpPr/>
      </xdr:nvSpPr>
      <xdr:spPr>
        <a:xfrm flipH="1">
          <a:off x="1645919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23</xdr:col>
      <xdr:colOff>333374</xdr:colOff>
      <xdr:row>16</xdr:row>
      <xdr:rowOff>38100</xdr:rowOff>
    </xdr:from>
    <xdr:to>
      <xdr:col>23</xdr:col>
      <xdr:colOff>495299</xdr:colOff>
      <xdr:row>17</xdr:row>
      <xdr:rowOff>171450</xdr:rowOff>
    </xdr:to>
    <xdr:sp macro="" textlink="">
      <xdr:nvSpPr>
        <xdr:cNvPr id="80" name="Desna vitičasta zagrada 79">
          <a:extLst>
            <a:ext uri="{FF2B5EF4-FFF2-40B4-BE49-F238E27FC236}">
              <a16:creationId xmlns:a16="http://schemas.microsoft.com/office/drawing/2014/main" id="{2F555907-799C-4947-A828-8EF6DF593993}"/>
            </a:ext>
          </a:extLst>
        </xdr:cNvPr>
        <xdr:cNvSpPr/>
      </xdr:nvSpPr>
      <xdr:spPr>
        <a:xfrm>
          <a:off x="1695449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21</xdr:col>
      <xdr:colOff>180975</xdr:colOff>
      <xdr:row>16</xdr:row>
      <xdr:rowOff>171450</xdr:rowOff>
    </xdr:from>
    <xdr:to>
      <xdr:col>22</xdr:col>
      <xdr:colOff>457201</xdr:colOff>
      <xdr:row>18</xdr:row>
      <xdr:rowOff>9525</xdr:rowOff>
    </xdr:to>
    <xdr:sp macro="" textlink="">
      <xdr:nvSpPr>
        <xdr:cNvPr id="81" name="TekstniOkvir 80">
          <a:extLst>
            <a:ext uri="{FF2B5EF4-FFF2-40B4-BE49-F238E27FC236}">
              <a16:creationId xmlns:a16="http://schemas.microsoft.com/office/drawing/2014/main" id="{8EBA6EF5-06E5-4342-841A-2F242641FA4C}"/>
            </a:ext>
          </a:extLst>
        </xdr:cNvPr>
        <xdr:cNvSpPr txBox="1"/>
      </xdr:nvSpPr>
      <xdr:spPr>
        <a:xfrm>
          <a:off x="15287625" y="338137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10 sati tjedno</a:t>
          </a:r>
        </a:p>
      </xdr:txBody>
    </xdr:sp>
    <xdr:clientData/>
  </xdr:twoCellAnchor>
  <xdr:twoCellAnchor>
    <xdr:from>
      <xdr:col>26</xdr:col>
      <xdr:colOff>561974</xdr:colOff>
      <xdr:row>15</xdr:row>
      <xdr:rowOff>57150</xdr:rowOff>
    </xdr:from>
    <xdr:to>
      <xdr:col>27</xdr:col>
      <xdr:colOff>76199</xdr:colOff>
      <xdr:row>17</xdr:row>
      <xdr:rowOff>0</xdr:rowOff>
    </xdr:to>
    <xdr:sp macro="" textlink="">
      <xdr:nvSpPr>
        <xdr:cNvPr id="92" name="Desna vitičasta zagrada 91">
          <a:extLst>
            <a:ext uri="{FF2B5EF4-FFF2-40B4-BE49-F238E27FC236}">
              <a16:creationId xmlns:a16="http://schemas.microsoft.com/office/drawing/2014/main" id="{F3FE6A72-E715-49B7-B31C-BB53B4A341F9}"/>
            </a:ext>
          </a:extLst>
        </xdr:cNvPr>
        <xdr:cNvSpPr/>
      </xdr:nvSpPr>
      <xdr:spPr>
        <a:xfrm>
          <a:off x="2083117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27</xdr:col>
      <xdr:colOff>171449</xdr:colOff>
      <xdr:row>15</xdr:row>
      <xdr:rowOff>76200</xdr:rowOff>
    </xdr:from>
    <xdr:to>
      <xdr:col>28</xdr:col>
      <xdr:colOff>447675</xdr:colOff>
      <xdr:row>16</xdr:row>
      <xdr:rowOff>104775</xdr:rowOff>
    </xdr:to>
    <xdr:sp macro="" textlink="">
      <xdr:nvSpPr>
        <xdr:cNvPr id="93" name="TekstniOkvir 92">
          <a:extLst>
            <a:ext uri="{FF2B5EF4-FFF2-40B4-BE49-F238E27FC236}">
              <a16:creationId xmlns:a16="http://schemas.microsoft.com/office/drawing/2014/main" id="{BCF31EA8-F326-45C8-B5A4-71E617916975}"/>
            </a:ext>
          </a:extLst>
        </xdr:cNvPr>
        <xdr:cNvSpPr txBox="1"/>
      </xdr:nvSpPr>
      <xdr:spPr>
        <a:xfrm>
          <a:off x="2108834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24</xdr:col>
      <xdr:colOff>200023</xdr:colOff>
      <xdr:row>45</xdr:row>
      <xdr:rowOff>47625</xdr:rowOff>
    </xdr:from>
    <xdr:to>
      <xdr:col>25</xdr:col>
      <xdr:colOff>28574</xdr:colOff>
      <xdr:row>47</xdr:row>
      <xdr:rowOff>0</xdr:rowOff>
    </xdr:to>
    <xdr:sp macro="" textlink="">
      <xdr:nvSpPr>
        <xdr:cNvPr id="94" name="Desna vitičasta zagrada 93">
          <a:extLst>
            <a:ext uri="{FF2B5EF4-FFF2-40B4-BE49-F238E27FC236}">
              <a16:creationId xmlns:a16="http://schemas.microsoft.com/office/drawing/2014/main" id="{85AAC5E2-9D75-4A73-8941-E78DB2E5657E}"/>
            </a:ext>
          </a:extLst>
        </xdr:cNvPr>
        <xdr:cNvSpPr/>
      </xdr:nvSpPr>
      <xdr:spPr>
        <a:xfrm rot="10800000">
          <a:off x="17630773" y="14325600"/>
          <a:ext cx="228601" cy="466725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hr-HR"/>
        </a:p>
      </xdr:txBody>
    </xdr:sp>
    <xdr:clientData/>
  </xdr:twoCellAnchor>
  <xdr:twoCellAnchor>
    <xdr:from>
      <xdr:col>28</xdr:col>
      <xdr:colOff>600074</xdr:colOff>
      <xdr:row>15</xdr:row>
      <xdr:rowOff>47625</xdr:rowOff>
    </xdr:from>
    <xdr:to>
      <xdr:col>29</xdr:col>
      <xdr:colOff>9525</xdr:colOff>
      <xdr:row>16</xdr:row>
      <xdr:rowOff>180975</xdr:rowOff>
    </xdr:to>
    <xdr:sp macro="" textlink="">
      <xdr:nvSpPr>
        <xdr:cNvPr id="95" name="Desna vitičasta zagrada 94">
          <a:extLst>
            <a:ext uri="{FF2B5EF4-FFF2-40B4-BE49-F238E27FC236}">
              <a16:creationId xmlns:a16="http://schemas.microsoft.com/office/drawing/2014/main" id="{72CD814A-BE79-4725-8072-7804339AC8C1}"/>
            </a:ext>
          </a:extLst>
        </xdr:cNvPr>
        <xdr:cNvSpPr/>
      </xdr:nvSpPr>
      <xdr:spPr>
        <a:xfrm flipH="1">
          <a:off x="2226944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29</xdr:col>
      <xdr:colOff>333374</xdr:colOff>
      <xdr:row>16</xdr:row>
      <xdr:rowOff>38100</xdr:rowOff>
    </xdr:from>
    <xdr:to>
      <xdr:col>29</xdr:col>
      <xdr:colOff>495299</xdr:colOff>
      <xdr:row>17</xdr:row>
      <xdr:rowOff>171450</xdr:rowOff>
    </xdr:to>
    <xdr:sp macro="" textlink="">
      <xdr:nvSpPr>
        <xdr:cNvPr id="96" name="Desna vitičasta zagrada 95">
          <a:extLst>
            <a:ext uri="{FF2B5EF4-FFF2-40B4-BE49-F238E27FC236}">
              <a16:creationId xmlns:a16="http://schemas.microsoft.com/office/drawing/2014/main" id="{F982F985-F51F-4101-BECF-5BF9D953303A}"/>
            </a:ext>
          </a:extLst>
        </xdr:cNvPr>
        <xdr:cNvSpPr/>
      </xdr:nvSpPr>
      <xdr:spPr>
        <a:xfrm>
          <a:off x="2276474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26</xdr:col>
      <xdr:colOff>561974</xdr:colOff>
      <xdr:row>15</xdr:row>
      <xdr:rowOff>57150</xdr:rowOff>
    </xdr:from>
    <xdr:to>
      <xdr:col>27</xdr:col>
      <xdr:colOff>76199</xdr:colOff>
      <xdr:row>17</xdr:row>
      <xdr:rowOff>0</xdr:rowOff>
    </xdr:to>
    <xdr:sp macro="" textlink="">
      <xdr:nvSpPr>
        <xdr:cNvPr id="97" name="Desna vitičasta zagrada 96">
          <a:extLst>
            <a:ext uri="{FF2B5EF4-FFF2-40B4-BE49-F238E27FC236}">
              <a16:creationId xmlns:a16="http://schemas.microsoft.com/office/drawing/2014/main" id="{E72D6352-2260-4224-855A-A0A5DF42C776}"/>
            </a:ext>
          </a:extLst>
        </xdr:cNvPr>
        <xdr:cNvSpPr/>
      </xdr:nvSpPr>
      <xdr:spPr>
        <a:xfrm>
          <a:off x="2083117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27</xdr:col>
      <xdr:colOff>171449</xdr:colOff>
      <xdr:row>15</xdr:row>
      <xdr:rowOff>76200</xdr:rowOff>
    </xdr:from>
    <xdr:to>
      <xdr:col>28</xdr:col>
      <xdr:colOff>447675</xdr:colOff>
      <xdr:row>16</xdr:row>
      <xdr:rowOff>104775</xdr:rowOff>
    </xdr:to>
    <xdr:sp macro="" textlink="">
      <xdr:nvSpPr>
        <xdr:cNvPr id="98" name="TekstniOkvir 97">
          <a:extLst>
            <a:ext uri="{FF2B5EF4-FFF2-40B4-BE49-F238E27FC236}">
              <a16:creationId xmlns:a16="http://schemas.microsoft.com/office/drawing/2014/main" id="{F93273D7-4853-44AC-979A-905535A74BD9}"/>
            </a:ext>
          </a:extLst>
        </xdr:cNvPr>
        <xdr:cNvSpPr txBox="1"/>
      </xdr:nvSpPr>
      <xdr:spPr>
        <a:xfrm>
          <a:off x="2108834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28</xdr:col>
      <xdr:colOff>600074</xdr:colOff>
      <xdr:row>15</xdr:row>
      <xdr:rowOff>47625</xdr:rowOff>
    </xdr:from>
    <xdr:to>
      <xdr:col>29</xdr:col>
      <xdr:colOff>9525</xdr:colOff>
      <xdr:row>16</xdr:row>
      <xdr:rowOff>180975</xdr:rowOff>
    </xdr:to>
    <xdr:sp macro="" textlink="">
      <xdr:nvSpPr>
        <xdr:cNvPr id="99" name="Desna vitičasta zagrada 98">
          <a:extLst>
            <a:ext uri="{FF2B5EF4-FFF2-40B4-BE49-F238E27FC236}">
              <a16:creationId xmlns:a16="http://schemas.microsoft.com/office/drawing/2014/main" id="{E3374B8A-F1D4-4C1F-82CA-96D8CF1849FF}"/>
            </a:ext>
          </a:extLst>
        </xdr:cNvPr>
        <xdr:cNvSpPr/>
      </xdr:nvSpPr>
      <xdr:spPr>
        <a:xfrm flipH="1">
          <a:off x="2226944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29</xdr:col>
      <xdr:colOff>333374</xdr:colOff>
      <xdr:row>16</xdr:row>
      <xdr:rowOff>38100</xdr:rowOff>
    </xdr:from>
    <xdr:to>
      <xdr:col>29</xdr:col>
      <xdr:colOff>495299</xdr:colOff>
      <xdr:row>17</xdr:row>
      <xdr:rowOff>171450</xdr:rowOff>
    </xdr:to>
    <xdr:sp macro="" textlink="">
      <xdr:nvSpPr>
        <xdr:cNvPr id="100" name="Desna vitičasta zagrada 99">
          <a:extLst>
            <a:ext uri="{FF2B5EF4-FFF2-40B4-BE49-F238E27FC236}">
              <a16:creationId xmlns:a16="http://schemas.microsoft.com/office/drawing/2014/main" id="{081DBA47-01D6-4B9C-B08D-E070B3643572}"/>
            </a:ext>
          </a:extLst>
        </xdr:cNvPr>
        <xdr:cNvSpPr/>
      </xdr:nvSpPr>
      <xdr:spPr>
        <a:xfrm>
          <a:off x="2276474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27</xdr:col>
      <xdr:colOff>180975</xdr:colOff>
      <xdr:row>16</xdr:row>
      <xdr:rowOff>171450</xdr:rowOff>
    </xdr:from>
    <xdr:to>
      <xdr:col>28</xdr:col>
      <xdr:colOff>457201</xdr:colOff>
      <xdr:row>18</xdr:row>
      <xdr:rowOff>9525</xdr:rowOff>
    </xdr:to>
    <xdr:sp macro="" textlink="">
      <xdr:nvSpPr>
        <xdr:cNvPr id="101" name="TekstniOkvir 100">
          <a:extLst>
            <a:ext uri="{FF2B5EF4-FFF2-40B4-BE49-F238E27FC236}">
              <a16:creationId xmlns:a16="http://schemas.microsoft.com/office/drawing/2014/main" id="{37674437-4E0D-43CA-858D-05D423F5A3F8}"/>
            </a:ext>
          </a:extLst>
        </xdr:cNvPr>
        <xdr:cNvSpPr txBox="1"/>
      </xdr:nvSpPr>
      <xdr:spPr>
        <a:xfrm>
          <a:off x="21097875" y="338137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10 sati tjedno</a:t>
          </a:r>
        </a:p>
      </xdr:txBody>
    </xdr:sp>
    <xdr:clientData/>
  </xdr:twoCellAnchor>
  <xdr:twoCellAnchor>
    <xdr:from>
      <xdr:col>32</xdr:col>
      <xdr:colOff>561974</xdr:colOff>
      <xdr:row>15</xdr:row>
      <xdr:rowOff>57150</xdr:rowOff>
    </xdr:from>
    <xdr:to>
      <xdr:col>33</xdr:col>
      <xdr:colOff>76199</xdr:colOff>
      <xdr:row>17</xdr:row>
      <xdr:rowOff>0</xdr:rowOff>
    </xdr:to>
    <xdr:sp macro="" textlink="">
      <xdr:nvSpPr>
        <xdr:cNvPr id="132" name="Desna vitičasta zagrada 131">
          <a:extLst>
            <a:ext uri="{FF2B5EF4-FFF2-40B4-BE49-F238E27FC236}">
              <a16:creationId xmlns:a16="http://schemas.microsoft.com/office/drawing/2014/main" id="{55C2A1C4-F404-4708-AF1B-E5AB2DB2E8A9}"/>
            </a:ext>
          </a:extLst>
        </xdr:cNvPr>
        <xdr:cNvSpPr/>
      </xdr:nvSpPr>
      <xdr:spPr>
        <a:xfrm>
          <a:off x="2664142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33</xdr:col>
      <xdr:colOff>171449</xdr:colOff>
      <xdr:row>15</xdr:row>
      <xdr:rowOff>76200</xdr:rowOff>
    </xdr:from>
    <xdr:to>
      <xdr:col>34</xdr:col>
      <xdr:colOff>447675</xdr:colOff>
      <xdr:row>16</xdr:row>
      <xdr:rowOff>104775</xdr:rowOff>
    </xdr:to>
    <xdr:sp macro="" textlink="">
      <xdr:nvSpPr>
        <xdr:cNvPr id="133" name="TekstniOkvir 132">
          <a:extLst>
            <a:ext uri="{FF2B5EF4-FFF2-40B4-BE49-F238E27FC236}">
              <a16:creationId xmlns:a16="http://schemas.microsoft.com/office/drawing/2014/main" id="{88A10AC0-FE92-4C1D-9C2B-D9197039D2EE}"/>
            </a:ext>
          </a:extLst>
        </xdr:cNvPr>
        <xdr:cNvSpPr txBox="1"/>
      </xdr:nvSpPr>
      <xdr:spPr>
        <a:xfrm>
          <a:off x="2689859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30</xdr:col>
      <xdr:colOff>200023</xdr:colOff>
      <xdr:row>45</xdr:row>
      <xdr:rowOff>47625</xdr:rowOff>
    </xdr:from>
    <xdr:to>
      <xdr:col>31</xdr:col>
      <xdr:colOff>28574</xdr:colOff>
      <xdr:row>47</xdr:row>
      <xdr:rowOff>0</xdr:rowOff>
    </xdr:to>
    <xdr:sp macro="" textlink="">
      <xdr:nvSpPr>
        <xdr:cNvPr id="134" name="Desna vitičasta zagrada 133">
          <a:extLst>
            <a:ext uri="{FF2B5EF4-FFF2-40B4-BE49-F238E27FC236}">
              <a16:creationId xmlns:a16="http://schemas.microsoft.com/office/drawing/2014/main" id="{9EC877AF-4DD9-46A5-B95A-F24F24D986EC}"/>
            </a:ext>
          </a:extLst>
        </xdr:cNvPr>
        <xdr:cNvSpPr/>
      </xdr:nvSpPr>
      <xdr:spPr>
        <a:xfrm rot="10800000">
          <a:off x="23441023" y="14325600"/>
          <a:ext cx="228601" cy="466725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hr-HR"/>
        </a:p>
      </xdr:txBody>
    </xdr:sp>
    <xdr:clientData/>
  </xdr:twoCellAnchor>
  <xdr:twoCellAnchor>
    <xdr:from>
      <xdr:col>34</xdr:col>
      <xdr:colOff>600074</xdr:colOff>
      <xdr:row>15</xdr:row>
      <xdr:rowOff>47625</xdr:rowOff>
    </xdr:from>
    <xdr:to>
      <xdr:col>35</xdr:col>
      <xdr:colOff>9525</xdr:colOff>
      <xdr:row>16</xdr:row>
      <xdr:rowOff>180975</xdr:rowOff>
    </xdr:to>
    <xdr:sp macro="" textlink="">
      <xdr:nvSpPr>
        <xdr:cNvPr id="135" name="Desna vitičasta zagrada 134">
          <a:extLst>
            <a:ext uri="{FF2B5EF4-FFF2-40B4-BE49-F238E27FC236}">
              <a16:creationId xmlns:a16="http://schemas.microsoft.com/office/drawing/2014/main" id="{9165457B-FD3E-4D82-BAB0-4F0BD40CE9A2}"/>
            </a:ext>
          </a:extLst>
        </xdr:cNvPr>
        <xdr:cNvSpPr/>
      </xdr:nvSpPr>
      <xdr:spPr>
        <a:xfrm flipH="1">
          <a:off x="2807969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35</xdr:col>
      <xdr:colOff>333374</xdr:colOff>
      <xdr:row>16</xdr:row>
      <xdr:rowOff>38100</xdr:rowOff>
    </xdr:from>
    <xdr:to>
      <xdr:col>35</xdr:col>
      <xdr:colOff>495299</xdr:colOff>
      <xdr:row>17</xdr:row>
      <xdr:rowOff>171450</xdr:rowOff>
    </xdr:to>
    <xdr:sp macro="" textlink="">
      <xdr:nvSpPr>
        <xdr:cNvPr id="136" name="Desna vitičasta zagrada 135">
          <a:extLst>
            <a:ext uri="{FF2B5EF4-FFF2-40B4-BE49-F238E27FC236}">
              <a16:creationId xmlns:a16="http://schemas.microsoft.com/office/drawing/2014/main" id="{F2F49D4B-4F5A-4AAE-A19D-C0C6454CB228}"/>
            </a:ext>
          </a:extLst>
        </xdr:cNvPr>
        <xdr:cNvSpPr/>
      </xdr:nvSpPr>
      <xdr:spPr>
        <a:xfrm>
          <a:off x="2857499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32</xdr:col>
      <xdr:colOff>561974</xdr:colOff>
      <xdr:row>15</xdr:row>
      <xdr:rowOff>57150</xdr:rowOff>
    </xdr:from>
    <xdr:to>
      <xdr:col>33</xdr:col>
      <xdr:colOff>76199</xdr:colOff>
      <xdr:row>17</xdr:row>
      <xdr:rowOff>0</xdr:rowOff>
    </xdr:to>
    <xdr:sp macro="" textlink="">
      <xdr:nvSpPr>
        <xdr:cNvPr id="137" name="Desna vitičasta zagrada 136">
          <a:extLst>
            <a:ext uri="{FF2B5EF4-FFF2-40B4-BE49-F238E27FC236}">
              <a16:creationId xmlns:a16="http://schemas.microsoft.com/office/drawing/2014/main" id="{5622B4A9-1D6D-4027-B335-692156557C81}"/>
            </a:ext>
          </a:extLst>
        </xdr:cNvPr>
        <xdr:cNvSpPr/>
      </xdr:nvSpPr>
      <xdr:spPr>
        <a:xfrm>
          <a:off x="26641424" y="307657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33</xdr:col>
      <xdr:colOff>171449</xdr:colOff>
      <xdr:row>15</xdr:row>
      <xdr:rowOff>76200</xdr:rowOff>
    </xdr:from>
    <xdr:to>
      <xdr:col>34</xdr:col>
      <xdr:colOff>447675</xdr:colOff>
      <xdr:row>16</xdr:row>
      <xdr:rowOff>104775</xdr:rowOff>
    </xdr:to>
    <xdr:sp macro="" textlink="">
      <xdr:nvSpPr>
        <xdr:cNvPr id="138" name="TekstniOkvir 137">
          <a:extLst>
            <a:ext uri="{FF2B5EF4-FFF2-40B4-BE49-F238E27FC236}">
              <a16:creationId xmlns:a16="http://schemas.microsoft.com/office/drawing/2014/main" id="{BAC29BE1-8484-4F2E-ADBB-AF6DA2C8577F}"/>
            </a:ext>
          </a:extLst>
        </xdr:cNvPr>
        <xdr:cNvSpPr txBox="1"/>
      </xdr:nvSpPr>
      <xdr:spPr>
        <a:xfrm>
          <a:off x="26898599" y="309562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 sati tjedno</a:t>
          </a:r>
        </a:p>
      </xdr:txBody>
    </xdr:sp>
    <xdr:clientData/>
  </xdr:twoCellAnchor>
  <xdr:twoCellAnchor>
    <xdr:from>
      <xdr:col>34</xdr:col>
      <xdr:colOff>600074</xdr:colOff>
      <xdr:row>15</xdr:row>
      <xdr:rowOff>47625</xdr:rowOff>
    </xdr:from>
    <xdr:to>
      <xdr:col>35</xdr:col>
      <xdr:colOff>9525</xdr:colOff>
      <xdr:row>16</xdr:row>
      <xdr:rowOff>180975</xdr:rowOff>
    </xdr:to>
    <xdr:sp macro="" textlink="">
      <xdr:nvSpPr>
        <xdr:cNvPr id="139" name="Desna vitičasta zagrada 138">
          <a:extLst>
            <a:ext uri="{FF2B5EF4-FFF2-40B4-BE49-F238E27FC236}">
              <a16:creationId xmlns:a16="http://schemas.microsoft.com/office/drawing/2014/main" id="{0663BB00-D6D8-4FD7-8485-A10946F21A54}"/>
            </a:ext>
          </a:extLst>
        </xdr:cNvPr>
        <xdr:cNvSpPr/>
      </xdr:nvSpPr>
      <xdr:spPr>
        <a:xfrm flipH="1">
          <a:off x="28079699" y="3067050"/>
          <a:ext cx="171451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35</xdr:col>
      <xdr:colOff>333374</xdr:colOff>
      <xdr:row>16</xdr:row>
      <xdr:rowOff>38100</xdr:rowOff>
    </xdr:from>
    <xdr:to>
      <xdr:col>35</xdr:col>
      <xdr:colOff>495299</xdr:colOff>
      <xdr:row>17</xdr:row>
      <xdr:rowOff>171450</xdr:rowOff>
    </xdr:to>
    <xdr:sp macro="" textlink="">
      <xdr:nvSpPr>
        <xdr:cNvPr id="140" name="Desna vitičasta zagrada 139">
          <a:extLst>
            <a:ext uri="{FF2B5EF4-FFF2-40B4-BE49-F238E27FC236}">
              <a16:creationId xmlns:a16="http://schemas.microsoft.com/office/drawing/2014/main" id="{390F365C-0B84-4C46-B43D-C52A46971E89}"/>
            </a:ext>
          </a:extLst>
        </xdr:cNvPr>
        <xdr:cNvSpPr/>
      </xdr:nvSpPr>
      <xdr:spPr>
        <a:xfrm>
          <a:off x="28574999" y="3248025"/>
          <a:ext cx="161925" cy="323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t"/>
        <a:lstStyle/>
        <a:p>
          <a:endParaRPr lang="hr-HR"/>
        </a:p>
      </xdr:txBody>
    </xdr:sp>
    <xdr:clientData/>
  </xdr:twoCellAnchor>
  <xdr:twoCellAnchor>
    <xdr:from>
      <xdr:col>33</xdr:col>
      <xdr:colOff>180975</xdr:colOff>
      <xdr:row>16</xdr:row>
      <xdr:rowOff>171450</xdr:rowOff>
    </xdr:from>
    <xdr:to>
      <xdr:col>34</xdr:col>
      <xdr:colOff>457201</xdr:colOff>
      <xdr:row>18</xdr:row>
      <xdr:rowOff>9525</xdr:rowOff>
    </xdr:to>
    <xdr:sp macro="" textlink="">
      <xdr:nvSpPr>
        <xdr:cNvPr id="141" name="TekstniOkvir 140">
          <a:extLst>
            <a:ext uri="{FF2B5EF4-FFF2-40B4-BE49-F238E27FC236}">
              <a16:creationId xmlns:a16="http://schemas.microsoft.com/office/drawing/2014/main" id="{B17C94C8-18E5-4BDB-B701-74FE639527CC}"/>
            </a:ext>
          </a:extLst>
        </xdr:cNvPr>
        <xdr:cNvSpPr txBox="1"/>
      </xdr:nvSpPr>
      <xdr:spPr>
        <a:xfrm>
          <a:off x="26908125" y="3381375"/>
          <a:ext cx="1028701" cy="219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i="1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10 sati tjedno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93180-DDD1-4725-A8EF-25100205CBDD}">
  <dimension ref="A1:AQ37"/>
  <sheetViews>
    <sheetView workbookViewId="0">
      <selection activeCell="P3" sqref="P3"/>
    </sheetView>
  </sheetViews>
  <sheetFormatPr defaultRowHeight="15"/>
  <cols>
    <col min="1" max="1" width="9.7109375" customWidth="1"/>
    <col min="2" max="2" width="10.42578125" customWidth="1"/>
    <col min="3" max="3" width="10.28515625" customWidth="1"/>
    <col min="4" max="4" width="7.140625" customWidth="1"/>
    <col min="5" max="5" width="19.5703125" customWidth="1"/>
    <col min="6" max="6" width="12.28515625" customWidth="1"/>
    <col min="7" max="7" width="12.42578125" customWidth="1"/>
    <col min="8" max="8" width="5.140625" customWidth="1"/>
    <col min="9" max="11" width="8.42578125" customWidth="1"/>
    <col min="12" max="12" width="5.5703125" customWidth="1"/>
    <col min="13" max="18" width="9.28515625" customWidth="1"/>
  </cols>
  <sheetData>
    <row r="1" spans="1:43" ht="18.75">
      <c r="A1" s="155" t="s">
        <v>0</v>
      </c>
      <c r="B1" s="2"/>
      <c r="C1" s="3"/>
      <c r="D1" s="2"/>
      <c r="E1" s="4"/>
      <c r="F1" s="2"/>
      <c r="G1" s="5"/>
      <c r="H1" s="6"/>
      <c r="I1" s="6"/>
      <c r="J1" s="6"/>
      <c r="K1" s="6"/>
      <c r="L1" s="6"/>
      <c r="M1" s="6"/>
      <c r="N1" s="6"/>
      <c r="O1" s="6"/>
      <c r="P1" s="6"/>
      <c r="Q1" s="300" t="s">
        <v>1</v>
      </c>
      <c r="R1" s="300"/>
      <c r="V1" s="300" t="s">
        <v>2</v>
      </c>
      <c r="W1" s="300"/>
      <c r="AA1" s="300" t="s">
        <v>3</v>
      </c>
      <c r="AB1" s="300"/>
      <c r="AE1" s="113"/>
      <c r="AF1" s="301" t="s">
        <v>4</v>
      </c>
      <c r="AG1" s="301"/>
      <c r="AJ1" s="113"/>
      <c r="AK1" s="301" t="s">
        <v>5</v>
      </c>
      <c r="AL1" s="301"/>
      <c r="AO1" s="113"/>
      <c r="AP1" s="301" t="s">
        <v>6</v>
      </c>
      <c r="AQ1" s="301"/>
    </row>
    <row r="2" spans="1:43">
      <c r="A2" s="7"/>
      <c r="B2" s="7"/>
      <c r="C2" s="8"/>
      <c r="D2" s="7"/>
      <c r="E2" s="9"/>
      <c r="F2" s="7"/>
      <c r="G2" s="5"/>
      <c r="H2" s="6"/>
      <c r="I2" s="6"/>
      <c r="J2" s="6"/>
      <c r="K2" s="6"/>
      <c r="L2" s="6"/>
      <c r="M2" s="6"/>
      <c r="N2" s="6"/>
      <c r="O2" s="6"/>
      <c r="P2" s="6" t="s">
        <v>7</v>
      </c>
      <c r="Q2" s="6"/>
      <c r="AE2" s="113"/>
      <c r="AF2" s="113"/>
      <c r="AG2" s="113"/>
      <c r="AJ2" s="113"/>
      <c r="AK2" s="113"/>
      <c r="AL2" s="113"/>
      <c r="AO2" s="113"/>
      <c r="AP2" s="113"/>
      <c r="AQ2" s="113"/>
    </row>
    <row r="3" spans="1:43" ht="49.5">
      <c r="A3" s="10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1" t="s">
        <v>14</v>
      </c>
      <c r="H3" s="6"/>
      <c r="I3" s="291" t="s">
        <v>15</v>
      </c>
      <c r="J3" s="292"/>
      <c r="K3" s="293"/>
      <c r="L3" s="6"/>
      <c r="M3" s="294" t="s">
        <v>16</v>
      </c>
      <c r="N3" s="295"/>
      <c r="O3" s="296"/>
      <c r="P3" s="12" t="s">
        <v>17</v>
      </c>
      <c r="Q3" s="289" t="s">
        <v>18</v>
      </c>
      <c r="R3" s="290"/>
      <c r="U3" s="12" t="s">
        <v>17</v>
      </c>
      <c r="V3" s="289" t="s">
        <v>18</v>
      </c>
      <c r="W3" s="290"/>
      <c r="Z3" s="12" t="s">
        <v>17</v>
      </c>
      <c r="AA3" s="289" t="s">
        <v>18</v>
      </c>
      <c r="AB3" s="290"/>
      <c r="AE3" s="271" t="s">
        <v>17</v>
      </c>
      <c r="AF3" s="302" t="s">
        <v>18</v>
      </c>
      <c r="AG3" s="303"/>
      <c r="AJ3" s="271" t="s">
        <v>17</v>
      </c>
      <c r="AK3" s="302" t="s">
        <v>18</v>
      </c>
      <c r="AL3" s="303"/>
      <c r="AO3" s="271" t="s">
        <v>17</v>
      </c>
      <c r="AP3" s="302" t="s">
        <v>18</v>
      </c>
      <c r="AQ3" s="303"/>
    </row>
    <row r="4" spans="1:43" ht="18.75">
      <c r="A4" s="13" t="s">
        <v>19</v>
      </c>
      <c r="B4" s="201">
        <v>20</v>
      </c>
      <c r="C4" s="202">
        <v>2</v>
      </c>
      <c r="D4" s="15"/>
      <c r="E4" s="16"/>
      <c r="F4" s="209">
        <f>B4+C4</f>
        <v>22</v>
      </c>
      <c r="G4" s="209">
        <f>F4*8</f>
        <v>176</v>
      </c>
      <c r="H4" s="6"/>
      <c r="I4" s="260">
        <v>20</v>
      </c>
      <c r="J4" s="209">
        <f>I4*8</f>
        <v>160</v>
      </c>
      <c r="K4" s="261" t="s">
        <v>19</v>
      </c>
      <c r="L4" s="6"/>
      <c r="M4" s="217">
        <v>2</v>
      </c>
      <c r="N4" s="209">
        <f>M4*8</f>
        <v>16</v>
      </c>
      <c r="O4" s="17" t="s">
        <v>19</v>
      </c>
      <c r="P4" s="18"/>
      <c r="Q4" s="217">
        <v>2</v>
      </c>
      <c r="R4" s="228">
        <f>Q4*8</f>
        <v>16</v>
      </c>
      <c r="U4" s="18"/>
      <c r="V4" s="217">
        <v>2</v>
      </c>
      <c r="W4" s="228">
        <f>V4*8</f>
        <v>16</v>
      </c>
      <c r="Z4" s="18"/>
      <c r="AA4" s="217">
        <v>2</v>
      </c>
      <c r="AB4" s="228">
        <f>AA4*8</f>
        <v>16</v>
      </c>
      <c r="AE4" s="272"/>
      <c r="AF4" s="273">
        <v>2</v>
      </c>
      <c r="AG4" s="228">
        <f>AF4*8</f>
        <v>16</v>
      </c>
      <c r="AJ4" s="272"/>
      <c r="AK4" s="273">
        <v>2</v>
      </c>
      <c r="AL4" s="228">
        <f>AK4*8</f>
        <v>16</v>
      </c>
      <c r="AO4" s="272"/>
      <c r="AP4" s="274">
        <v>2</v>
      </c>
      <c r="AQ4" s="275">
        <f>AP4*8</f>
        <v>16</v>
      </c>
    </row>
    <row r="5" spans="1:43" ht="18.75">
      <c r="A5" s="13" t="s">
        <v>20</v>
      </c>
      <c r="B5" s="201">
        <v>20</v>
      </c>
      <c r="C5" s="202">
        <v>1</v>
      </c>
      <c r="D5" s="15"/>
      <c r="E5" s="19"/>
      <c r="F5" s="209">
        <f t="shared" ref="F5:F16" si="0">B5+C5</f>
        <v>21</v>
      </c>
      <c r="G5" s="209">
        <f t="shared" ref="G5:G17" si="1">F5*8</f>
        <v>168</v>
      </c>
      <c r="H5" s="6"/>
      <c r="I5" s="260">
        <v>20</v>
      </c>
      <c r="J5" s="209">
        <f t="shared" ref="J5:J16" si="2">I5*8</f>
        <v>160</v>
      </c>
      <c r="K5" s="261" t="s">
        <v>20</v>
      </c>
      <c r="L5" s="6"/>
      <c r="M5" s="217">
        <v>1</v>
      </c>
      <c r="N5" s="209">
        <f t="shared" ref="N5:N16" si="3">M5*8</f>
        <v>8</v>
      </c>
      <c r="O5" s="17" t="s">
        <v>20</v>
      </c>
      <c r="P5" s="18"/>
      <c r="Q5" s="217">
        <v>1</v>
      </c>
      <c r="R5" s="228">
        <f t="shared" ref="R5:R7" si="4">Q5*8</f>
        <v>8</v>
      </c>
      <c r="U5" s="18"/>
      <c r="V5" s="217">
        <v>1</v>
      </c>
      <c r="W5" s="228">
        <f t="shared" ref="W5:W7" si="5">V5*8</f>
        <v>8</v>
      </c>
      <c r="Z5" s="18"/>
      <c r="AA5" s="217">
        <v>1</v>
      </c>
      <c r="AB5" s="228">
        <f t="shared" ref="AB5:AB7" si="6">AA5*8</f>
        <v>8</v>
      </c>
      <c r="AE5" s="272"/>
      <c r="AF5" s="274">
        <v>1</v>
      </c>
      <c r="AG5" s="228">
        <f t="shared" ref="AG5:AG7" si="7">AF5*8</f>
        <v>8</v>
      </c>
      <c r="AJ5" s="272"/>
      <c r="AK5" s="274">
        <v>1</v>
      </c>
      <c r="AL5" s="228">
        <f t="shared" ref="AL5:AL7" si="8">AK5*8</f>
        <v>8</v>
      </c>
      <c r="AO5" s="272"/>
      <c r="AP5" s="274">
        <v>1</v>
      </c>
      <c r="AQ5" s="275">
        <f t="shared" ref="AQ5:AQ7" si="9">AP5*8</f>
        <v>8</v>
      </c>
    </row>
    <row r="6" spans="1:43" ht="27">
      <c r="A6" s="13" t="s">
        <v>21</v>
      </c>
      <c r="B6" s="201">
        <v>20</v>
      </c>
      <c r="C6" s="202">
        <v>0</v>
      </c>
      <c r="D6" s="161">
        <v>2</v>
      </c>
      <c r="E6" s="231" t="s">
        <v>22</v>
      </c>
      <c r="F6" s="209">
        <f t="shared" si="0"/>
        <v>20</v>
      </c>
      <c r="G6" s="209">
        <f t="shared" si="1"/>
        <v>160</v>
      </c>
      <c r="H6" s="6"/>
      <c r="I6" s="260">
        <v>20</v>
      </c>
      <c r="J6" s="209">
        <f t="shared" si="2"/>
        <v>160</v>
      </c>
      <c r="K6" s="261" t="s">
        <v>21</v>
      </c>
      <c r="L6" s="6"/>
      <c r="M6" s="217">
        <v>0</v>
      </c>
      <c r="N6" s="209">
        <f t="shared" si="3"/>
        <v>0</v>
      </c>
      <c r="O6" s="17" t="s">
        <v>21</v>
      </c>
      <c r="P6" s="18"/>
      <c r="Q6" s="217">
        <v>0</v>
      </c>
      <c r="R6" s="228">
        <f t="shared" si="4"/>
        <v>0</v>
      </c>
      <c r="U6" s="18"/>
      <c r="V6" s="217">
        <v>0</v>
      </c>
      <c r="W6" s="228">
        <f t="shared" si="5"/>
        <v>0</v>
      </c>
      <c r="Z6" s="18"/>
      <c r="AA6" s="217">
        <v>0</v>
      </c>
      <c r="AB6" s="228">
        <f t="shared" si="6"/>
        <v>0</v>
      </c>
      <c r="AE6" s="272"/>
      <c r="AF6" s="274">
        <v>0</v>
      </c>
      <c r="AG6" s="228">
        <f t="shared" si="7"/>
        <v>0</v>
      </c>
      <c r="AJ6" s="272"/>
      <c r="AK6" s="274">
        <v>0</v>
      </c>
      <c r="AL6" s="228">
        <f t="shared" si="8"/>
        <v>0</v>
      </c>
      <c r="AO6" s="272"/>
      <c r="AP6" s="274">
        <v>0</v>
      </c>
      <c r="AQ6" s="275">
        <f t="shared" si="9"/>
        <v>0</v>
      </c>
    </row>
    <row r="7" spans="1:43" ht="27">
      <c r="A7" s="170" t="s">
        <v>23</v>
      </c>
      <c r="B7" s="203">
        <v>17</v>
      </c>
      <c r="C7" s="204">
        <v>4</v>
      </c>
      <c r="D7" s="171">
        <v>1</v>
      </c>
      <c r="E7" s="232" t="s">
        <v>24</v>
      </c>
      <c r="F7" s="210">
        <f t="shared" si="0"/>
        <v>21</v>
      </c>
      <c r="G7" s="210">
        <f t="shared" si="1"/>
        <v>168</v>
      </c>
      <c r="H7" s="6"/>
      <c r="I7" s="262">
        <v>17</v>
      </c>
      <c r="J7" s="210">
        <f t="shared" si="2"/>
        <v>136</v>
      </c>
      <c r="K7" s="261" t="s">
        <v>23</v>
      </c>
      <c r="L7" s="6"/>
      <c r="M7" s="218">
        <v>4</v>
      </c>
      <c r="N7" s="210">
        <f t="shared" si="3"/>
        <v>32</v>
      </c>
      <c r="O7" s="17" t="s">
        <v>23</v>
      </c>
      <c r="P7" s="18"/>
      <c r="Q7" s="218">
        <v>4</v>
      </c>
      <c r="R7" s="229">
        <f t="shared" si="4"/>
        <v>32</v>
      </c>
      <c r="U7" s="18"/>
      <c r="V7" s="218">
        <v>4</v>
      </c>
      <c r="W7" s="229">
        <f t="shared" si="5"/>
        <v>32</v>
      </c>
      <c r="Z7" s="18"/>
      <c r="AA7" s="218">
        <v>4</v>
      </c>
      <c r="AB7" s="229">
        <f t="shared" si="6"/>
        <v>32</v>
      </c>
      <c r="AE7" s="272"/>
      <c r="AF7" s="276">
        <v>4</v>
      </c>
      <c r="AG7" s="228">
        <f t="shared" si="7"/>
        <v>32</v>
      </c>
      <c r="AJ7" s="272"/>
      <c r="AK7" s="276">
        <v>4</v>
      </c>
      <c r="AL7" s="228">
        <f t="shared" si="8"/>
        <v>32</v>
      </c>
      <c r="AO7" s="272"/>
      <c r="AP7" s="276">
        <v>4</v>
      </c>
      <c r="AQ7" s="275">
        <f t="shared" si="9"/>
        <v>32</v>
      </c>
    </row>
    <row r="8" spans="1:43" s="187" customFormat="1" ht="18.75">
      <c r="A8" s="192" t="s">
        <v>25</v>
      </c>
      <c r="B8" s="205">
        <f>SUM(B4:B7)</f>
        <v>77</v>
      </c>
      <c r="C8" s="206">
        <f t="shared" ref="C8:D8" si="10">SUM(C4:C7)</f>
        <v>7</v>
      </c>
      <c r="D8" s="175">
        <f t="shared" si="10"/>
        <v>3</v>
      </c>
      <c r="E8" s="176"/>
      <c r="F8" s="211">
        <f>SUM(F4:F7)</f>
        <v>84</v>
      </c>
      <c r="G8" s="212">
        <f>SUM(G4:G7)</f>
        <v>672</v>
      </c>
      <c r="H8" s="185"/>
      <c r="I8" s="263">
        <f>SUM(I4:I7)</f>
        <v>77</v>
      </c>
      <c r="J8" s="212">
        <f>SUM(J4:J7)</f>
        <v>616</v>
      </c>
      <c r="K8" s="264"/>
      <c r="L8" s="191"/>
      <c r="M8" s="206">
        <f>SUM(M4:M7)</f>
        <v>7</v>
      </c>
      <c r="N8" s="212">
        <f>SUM(N4:N7)</f>
        <v>56</v>
      </c>
      <c r="O8" s="190"/>
      <c r="P8" s="186"/>
      <c r="Q8" s="206">
        <f>SUM(Q4:Q7)</f>
        <v>7</v>
      </c>
      <c r="R8" s="212">
        <f>SUM(R4:R7)</f>
        <v>56</v>
      </c>
      <c r="U8" s="186"/>
      <c r="V8" s="206">
        <f>SUM(V4:V7)</f>
        <v>7</v>
      </c>
      <c r="W8" s="212">
        <f>SUM(W4:W7)</f>
        <v>56</v>
      </c>
      <c r="Z8" s="186"/>
      <c r="AA8" s="206">
        <f>SUM(AA4:AA7)</f>
        <v>7</v>
      </c>
      <c r="AB8" s="212">
        <f>SUM(AB4:AB7)</f>
        <v>56</v>
      </c>
      <c r="AE8" s="277"/>
      <c r="AF8" s="278">
        <f>SUM(AF4:AF7)</f>
        <v>7</v>
      </c>
      <c r="AG8" s="279">
        <f>SUM(AG4:AG7)</f>
        <v>56</v>
      </c>
      <c r="AJ8" s="277"/>
      <c r="AK8" s="278">
        <f>SUM(AK4:AK7)</f>
        <v>7</v>
      </c>
      <c r="AL8" s="279">
        <f>SUM(AL4:AL7)</f>
        <v>56</v>
      </c>
      <c r="AO8" s="277"/>
      <c r="AP8" s="278">
        <v>7</v>
      </c>
      <c r="AQ8" s="279">
        <f>SUM(AQ4:AQ7)</f>
        <v>56</v>
      </c>
    </row>
    <row r="9" spans="1:43" ht="28.5" customHeight="1">
      <c r="A9" s="172" t="s">
        <v>26</v>
      </c>
      <c r="B9" s="207">
        <v>17</v>
      </c>
      <c r="C9" s="208">
        <v>4</v>
      </c>
      <c r="D9" s="174">
        <v>1</v>
      </c>
      <c r="E9" s="233" t="s">
        <v>27</v>
      </c>
      <c r="F9" s="213">
        <f t="shared" si="0"/>
        <v>21</v>
      </c>
      <c r="G9" s="213">
        <f t="shared" si="1"/>
        <v>168</v>
      </c>
      <c r="H9" s="6"/>
      <c r="I9" s="265">
        <v>17</v>
      </c>
      <c r="J9" s="213">
        <f t="shared" si="2"/>
        <v>136</v>
      </c>
      <c r="K9" s="261" t="s">
        <v>26</v>
      </c>
      <c r="L9" s="6"/>
      <c r="M9" s="219">
        <v>4</v>
      </c>
      <c r="N9" s="213">
        <f t="shared" si="3"/>
        <v>32</v>
      </c>
      <c r="O9" s="17" t="s">
        <v>26</v>
      </c>
      <c r="P9" s="18"/>
      <c r="Q9" s="219">
        <v>4</v>
      </c>
      <c r="R9" s="230">
        <f t="shared" ref="R9:R16" si="11">Q9*8</f>
        <v>32</v>
      </c>
      <c r="U9" s="18"/>
      <c r="V9" s="219">
        <v>4</v>
      </c>
      <c r="W9" s="230">
        <f t="shared" ref="W9:W16" si="12">V9*8</f>
        <v>32</v>
      </c>
      <c r="Z9" s="18"/>
      <c r="AA9" s="219">
        <v>4</v>
      </c>
      <c r="AB9" s="230">
        <f t="shared" ref="AB9:AB16" si="13">AA9*8</f>
        <v>32</v>
      </c>
      <c r="AE9" s="272"/>
      <c r="AF9" s="274">
        <v>4</v>
      </c>
      <c r="AG9" s="275">
        <f>AF9*8</f>
        <v>32</v>
      </c>
      <c r="AJ9" s="272"/>
      <c r="AK9" s="274">
        <v>4</v>
      </c>
      <c r="AL9" s="275">
        <f>AK9*8</f>
        <v>32</v>
      </c>
      <c r="AO9" s="272"/>
      <c r="AP9" s="274">
        <v>4</v>
      </c>
      <c r="AQ9" s="275">
        <f>AP9*8</f>
        <v>32</v>
      </c>
    </row>
    <row r="10" spans="1:43" ht="18.75">
      <c r="A10" s="13" t="s">
        <v>28</v>
      </c>
      <c r="B10" s="201">
        <v>15</v>
      </c>
      <c r="C10" s="202">
        <v>5</v>
      </c>
      <c r="D10" s="161"/>
      <c r="E10" s="231"/>
      <c r="F10" s="209">
        <f t="shared" si="0"/>
        <v>20</v>
      </c>
      <c r="G10" s="209">
        <f t="shared" si="1"/>
        <v>160</v>
      </c>
      <c r="H10" s="6"/>
      <c r="I10" s="260">
        <v>15</v>
      </c>
      <c r="J10" s="209">
        <f t="shared" si="2"/>
        <v>120</v>
      </c>
      <c r="K10" s="261" t="s">
        <v>28</v>
      </c>
      <c r="L10" s="6"/>
      <c r="M10" s="217">
        <v>5</v>
      </c>
      <c r="N10" s="209">
        <f t="shared" si="3"/>
        <v>40</v>
      </c>
      <c r="O10" s="17" t="s">
        <v>28</v>
      </c>
      <c r="P10" s="18"/>
      <c r="Q10" s="217">
        <v>5</v>
      </c>
      <c r="R10" s="228">
        <f t="shared" si="11"/>
        <v>40</v>
      </c>
      <c r="U10" s="18"/>
      <c r="V10" s="217">
        <v>5</v>
      </c>
      <c r="W10" s="228">
        <f t="shared" si="12"/>
        <v>40</v>
      </c>
      <c r="Z10" s="18"/>
      <c r="AA10" s="217">
        <v>5</v>
      </c>
      <c r="AB10" s="228">
        <f t="shared" si="13"/>
        <v>40</v>
      </c>
      <c r="AE10" s="272"/>
      <c r="AF10" s="274">
        <v>5</v>
      </c>
      <c r="AG10" s="275">
        <f t="shared" ref="AG10:AG16" si="14">AF10*8</f>
        <v>40</v>
      </c>
      <c r="AJ10" s="272"/>
      <c r="AK10" s="274">
        <v>5</v>
      </c>
      <c r="AL10" s="275">
        <f t="shared" ref="AL10:AL16" si="15">AK10*8</f>
        <v>40</v>
      </c>
      <c r="AO10" s="272"/>
      <c r="AP10" s="274">
        <v>5</v>
      </c>
      <c r="AQ10" s="275">
        <f t="shared" ref="AQ10:AQ16" si="16">AP10*8</f>
        <v>40</v>
      </c>
    </row>
    <row r="11" spans="1:43" ht="18.75">
      <c r="A11" s="13" t="s">
        <v>29</v>
      </c>
      <c r="B11" s="201">
        <v>23</v>
      </c>
      <c r="C11" s="202"/>
      <c r="D11" s="161"/>
      <c r="E11" s="231"/>
      <c r="F11" s="209">
        <f t="shared" si="0"/>
        <v>23</v>
      </c>
      <c r="G11" s="209">
        <f t="shared" si="1"/>
        <v>184</v>
      </c>
      <c r="H11" s="6"/>
      <c r="I11" s="260">
        <v>23</v>
      </c>
      <c r="J11" s="209">
        <f t="shared" si="2"/>
        <v>184</v>
      </c>
      <c r="K11" s="261" t="s">
        <v>29</v>
      </c>
      <c r="L11" s="6"/>
      <c r="M11" s="217"/>
      <c r="N11" s="209">
        <f t="shared" si="3"/>
        <v>0</v>
      </c>
      <c r="O11" s="17" t="s">
        <v>29</v>
      </c>
      <c r="P11" s="18"/>
      <c r="Q11" s="217"/>
      <c r="R11" s="228">
        <f t="shared" si="11"/>
        <v>0</v>
      </c>
      <c r="U11" s="18"/>
      <c r="V11" s="217"/>
      <c r="W11" s="228">
        <f t="shared" si="12"/>
        <v>0</v>
      </c>
      <c r="Z11" s="18"/>
      <c r="AA11" s="217"/>
      <c r="AB11" s="228">
        <f t="shared" si="13"/>
        <v>0</v>
      </c>
      <c r="AE11" s="272"/>
      <c r="AF11" s="274"/>
      <c r="AG11" s="275">
        <f t="shared" si="14"/>
        <v>0</v>
      </c>
      <c r="AJ11" s="272"/>
      <c r="AK11" s="274"/>
      <c r="AL11" s="275">
        <f t="shared" si="15"/>
        <v>0</v>
      </c>
      <c r="AO11" s="272"/>
      <c r="AP11" s="274"/>
      <c r="AQ11" s="275">
        <f t="shared" si="16"/>
        <v>0</v>
      </c>
    </row>
    <row r="12" spans="1:43" ht="27">
      <c r="A12" s="13" t="s">
        <v>30</v>
      </c>
      <c r="B12" s="201">
        <v>13</v>
      </c>
      <c r="C12" s="202">
        <v>6</v>
      </c>
      <c r="D12" s="161">
        <v>1</v>
      </c>
      <c r="E12" s="231" t="s">
        <v>31</v>
      </c>
      <c r="F12" s="209">
        <f t="shared" si="0"/>
        <v>19</v>
      </c>
      <c r="G12" s="209">
        <f t="shared" si="1"/>
        <v>152</v>
      </c>
      <c r="H12" s="6"/>
      <c r="I12" s="260">
        <v>13</v>
      </c>
      <c r="J12" s="209">
        <f t="shared" si="2"/>
        <v>104</v>
      </c>
      <c r="K12" s="261" t="s">
        <v>30</v>
      </c>
      <c r="L12" s="6"/>
      <c r="M12" s="217">
        <v>6</v>
      </c>
      <c r="N12" s="209">
        <f t="shared" si="3"/>
        <v>48</v>
      </c>
      <c r="O12" s="17" t="s">
        <v>30</v>
      </c>
      <c r="P12" s="18"/>
      <c r="Q12" s="217">
        <v>6</v>
      </c>
      <c r="R12" s="228">
        <f t="shared" si="11"/>
        <v>48</v>
      </c>
      <c r="U12" s="18"/>
      <c r="V12" s="217">
        <v>6</v>
      </c>
      <c r="W12" s="228">
        <f t="shared" si="12"/>
        <v>48</v>
      </c>
      <c r="Z12" s="18"/>
      <c r="AA12" s="217">
        <v>6</v>
      </c>
      <c r="AB12" s="228">
        <f t="shared" si="13"/>
        <v>48</v>
      </c>
      <c r="AE12" s="272"/>
      <c r="AF12" s="274">
        <v>6</v>
      </c>
      <c r="AG12" s="275">
        <f t="shared" si="14"/>
        <v>48</v>
      </c>
      <c r="AJ12" s="272"/>
      <c r="AK12" s="274">
        <v>6</v>
      </c>
      <c r="AL12" s="275">
        <f t="shared" si="15"/>
        <v>48</v>
      </c>
      <c r="AO12" s="272"/>
      <c r="AP12" s="274">
        <v>6</v>
      </c>
      <c r="AQ12" s="275">
        <f t="shared" si="16"/>
        <v>48</v>
      </c>
    </row>
    <row r="13" spans="1:43" ht="27">
      <c r="A13" s="13" t="s">
        <v>32</v>
      </c>
      <c r="B13" s="201">
        <v>21</v>
      </c>
      <c r="C13" s="202"/>
      <c r="D13" s="161">
        <v>2</v>
      </c>
      <c r="E13" s="231" t="s">
        <v>33</v>
      </c>
      <c r="F13" s="209">
        <f t="shared" si="0"/>
        <v>21</v>
      </c>
      <c r="G13" s="209">
        <f t="shared" si="1"/>
        <v>168</v>
      </c>
      <c r="H13" s="6"/>
      <c r="I13" s="260">
        <v>21</v>
      </c>
      <c r="J13" s="209">
        <f t="shared" si="2"/>
        <v>168</v>
      </c>
      <c r="K13" s="261" t="s">
        <v>32</v>
      </c>
      <c r="L13" s="6"/>
      <c r="M13" s="217"/>
      <c r="N13" s="209">
        <f t="shared" si="3"/>
        <v>0</v>
      </c>
      <c r="O13" s="17" t="s">
        <v>32</v>
      </c>
      <c r="P13" s="18"/>
      <c r="Q13" s="217"/>
      <c r="R13" s="228">
        <f t="shared" si="11"/>
        <v>0</v>
      </c>
      <c r="U13" s="18"/>
      <c r="V13" s="217"/>
      <c r="W13" s="228">
        <f t="shared" si="12"/>
        <v>0</v>
      </c>
      <c r="Z13" s="18"/>
      <c r="AA13" s="217"/>
      <c r="AB13" s="228">
        <f t="shared" si="13"/>
        <v>0</v>
      </c>
      <c r="AE13" s="272"/>
      <c r="AF13" s="274"/>
      <c r="AG13" s="275">
        <f t="shared" si="14"/>
        <v>0</v>
      </c>
      <c r="AJ13" s="272"/>
      <c r="AK13" s="274"/>
      <c r="AL13" s="275">
        <f t="shared" si="15"/>
        <v>0</v>
      </c>
      <c r="AO13" s="272"/>
      <c r="AP13" s="274"/>
      <c r="AQ13" s="275">
        <f t="shared" si="16"/>
        <v>0</v>
      </c>
    </row>
    <row r="14" spans="1:43" ht="27" customHeight="1">
      <c r="A14" s="13" t="s">
        <v>34</v>
      </c>
      <c r="B14" s="201">
        <v>14</v>
      </c>
      <c r="C14" s="202">
        <v>6</v>
      </c>
      <c r="D14" s="161">
        <v>2</v>
      </c>
      <c r="E14" s="231" t="s">
        <v>35</v>
      </c>
      <c r="F14" s="209">
        <f t="shared" si="0"/>
        <v>20</v>
      </c>
      <c r="G14" s="209">
        <f t="shared" si="1"/>
        <v>160</v>
      </c>
      <c r="H14" s="6"/>
      <c r="I14" s="260">
        <v>14</v>
      </c>
      <c r="J14" s="209">
        <f t="shared" si="2"/>
        <v>112</v>
      </c>
      <c r="K14" s="261" t="s">
        <v>34</v>
      </c>
      <c r="L14" s="6"/>
      <c r="M14" s="217">
        <v>6</v>
      </c>
      <c r="N14" s="209">
        <f t="shared" si="3"/>
        <v>48</v>
      </c>
      <c r="O14" s="17" t="s">
        <v>34</v>
      </c>
      <c r="P14" s="18"/>
      <c r="Q14" s="217">
        <v>6</v>
      </c>
      <c r="R14" s="228">
        <f t="shared" si="11"/>
        <v>48</v>
      </c>
      <c r="U14" s="18"/>
      <c r="V14" s="217">
        <v>6</v>
      </c>
      <c r="W14" s="228">
        <f t="shared" si="12"/>
        <v>48</v>
      </c>
      <c r="Z14" s="18"/>
      <c r="AA14" s="217">
        <v>6</v>
      </c>
      <c r="AB14" s="228">
        <f t="shared" si="13"/>
        <v>48</v>
      </c>
      <c r="AE14" s="272"/>
      <c r="AF14" s="274">
        <v>6</v>
      </c>
      <c r="AG14" s="275">
        <f t="shared" si="14"/>
        <v>48</v>
      </c>
      <c r="AJ14" s="272"/>
      <c r="AK14" s="274">
        <v>6</v>
      </c>
      <c r="AL14" s="275">
        <f t="shared" si="15"/>
        <v>48</v>
      </c>
      <c r="AO14" s="272"/>
      <c r="AP14" s="274">
        <v>6</v>
      </c>
      <c r="AQ14" s="275">
        <f t="shared" si="16"/>
        <v>48</v>
      </c>
    </row>
    <row r="15" spans="1:43" ht="18.75">
      <c r="A15" s="13" t="s">
        <v>36</v>
      </c>
      <c r="B15" s="201">
        <v>0</v>
      </c>
      <c r="C15" s="202">
        <v>21</v>
      </c>
      <c r="D15" s="161"/>
      <c r="E15" s="231"/>
      <c r="F15" s="214">
        <f t="shared" si="0"/>
        <v>21</v>
      </c>
      <c r="G15" s="209">
        <f t="shared" si="1"/>
        <v>168</v>
      </c>
      <c r="H15" s="20"/>
      <c r="I15" s="260">
        <v>0</v>
      </c>
      <c r="J15" s="209">
        <f t="shared" si="2"/>
        <v>0</v>
      </c>
      <c r="K15" s="261" t="s">
        <v>36</v>
      </c>
      <c r="L15" s="6"/>
      <c r="M15" s="220">
        <v>21</v>
      </c>
      <c r="N15" s="209">
        <f t="shared" si="3"/>
        <v>168</v>
      </c>
      <c r="O15" s="17" t="s">
        <v>36</v>
      </c>
      <c r="P15" s="223">
        <v>16</v>
      </c>
      <c r="Q15" s="220">
        <f>M15-P15</f>
        <v>5</v>
      </c>
      <c r="R15" s="228">
        <f t="shared" si="11"/>
        <v>40</v>
      </c>
      <c r="U15" s="223">
        <v>16</v>
      </c>
      <c r="V15" s="220">
        <v>5</v>
      </c>
      <c r="W15" s="228">
        <f t="shared" si="12"/>
        <v>40</v>
      </c>
      <c r="Z15" s="223">
        <v>16</v>
      </c>
      <c r="AA15" s="220">
        <v>5</v>
      </c>
      <c r="AB15" s="228">
        <f t="shared" si="13"/>
        <v>40</v>
      </c>
      <c r="AE15" s="280">
        <v>16</v>
      </c>
      <c r="AF15" s="281">
        <v>5</v>
      </c>
      <c r="AG15" s="275">
        <f t="shared" si="14"/>
        <v>40</v>
      </c>
      <c r="AJ15" s="280">
        <v>16</v>
      </c>
      <c r="AK15" s="281">
        <v>5</v>
      </c>
      <c r="AL15" s="275">
        <f t="shared" si="15"/>
        <v>40</v>
      </c>
      <c r="AO15" s="280">
        <v>16</v>
      </c>
      <c r="AP15" s="281">
        <v>5</v>
      </c>
      <c r="AQ15" s="275">
        <f t="shared" si="16"/>
        <v>40</v>
      </c>
    </row>
    <row r="16" spans="1:43" ht="40.5">
      <c r="A16" s="170" t="s">
        <v>37</v>
      </c>
      <c r="B16" s="203">
        <v>0</v>
      </c>
      <c r="C16" s="204">
        <v>22</v>
      </c>
      <c r="D16" s="171">
        <v>1</v>
      </c>
      <c r="E16" s="234" t="s">
        <v>38</v>
      </c>
      <c r="F16" s="215">
        <f t="shared" si="0"/>
        <v>22</v>
      </c>
      <c r="G16" s="210">
        <f t="shared" si="1"/>
        <v>176</v>
      </c>
      <c r="H16" s="20"/>
      <c r="I16" s="266">
        <v>0</v>
      </c>
      <c r="J16" s="216">
        <f t="shared" si="2"/>
        <v>0</v>
      </c>
      <c r="K16" s="267" t="s">
        <v>37</v>
      </c>
      <c r="L16" s="6"/>
      <c r="M16" s="221">
        <v>22</v>
      </c>
      <c r="N16" s="210">
        <f t="shared" si="3"/>
        <v>176</v>
      </c>
      <c r="O16" s="17" t="s">
        <v>37</v>
      </c>
      <c r="P16" s="224">
        <v>14</v>
      </c>
      <c r="Q16" s="220">
        <f>M16-P16</f>
        <v>8</v>
      </c>
      <c r="R16" s="228">
        <f t="shared" si="11"/>
        <v>64</v>
      </c>
      <c r="U16" s="224">
        <v>13</v>
      </c>
      <c r="V16" s="220">
        <v>9</v>
      </c>
      <c r="W16" s="228">
        <f t="shared" si="12"/>
        <v>72</v>
      </c>
      <c r="Z16" s="224">
        <v>12</v>
      </c>
      <c r="AA16" s="220">
        <v>10</v>
      </c>
      <c r="AB16" s="228">
        <f t="shared" si="13"/>
        <v>80</v>
      </c>
      <c r="AE16" s="282">
        <v>11</v>
      </c>
      <c r="AF16" s="281">
        <v>11</v>
      </c>
      <c r="AG16" s="275">
        <f t="shared" si="14"/>
        <v>88</v>
      </c>
      <c r="AJ16" s="282">
        <v>10</v>
      </c>
      <c r="AK16" s="281">
        <v>12</v>
      </c>
      <c r="AL16" s="275">
        <f t="shared" si="15"/>
        <v>96</v>
      </c>
      <c r="AO16" s="282">
        <v>9</v>
      </c>
      <c r="AP16" s="281">
        <v>13</v>
      </c>
      <c r="AQ16" s="275">
        <f t="shared" si="16"/>
        <v>104</v>
      </c>
    </row>
    <row r="17" spans="1:43" s="187" customFormat="1" ht="18.75">
      <c r="A17" s="192" t="s">
        <v>39</v>
      </c>
      <c r="B17" s="205">
        <f>SUM(B9:B16)</f>
        <v>103</v>
      </c>
      <c r="C17" s="206">
        <f t="shared" ref="C17:D17" si="17">SUM(C9:C16)</f>
        <v>64</v>
      </c>
      <c r="D17" s="175">
        <f t="shared" si="17"/>
        <v>7</v>
      </c>
      <c r="E17" s="177"/>
      <c r="F17" s="211">
        <f>SUM(F9:F16)</f>
        <v>167</v>
      </c>
      <c r="G17" s="212">
        <f t="shared" si="1"/>
        <v>1336</v>
      </c>
      <c r="H17" s="188"/>
      <c r="I17" s="263">
        <f>SUM(I9:I16)</f>
        <v>103</v>
      </c>
      <c r="J17" s="212">
        <f>SUM(J9:J16)</f>
        <v>824</v>
      </c>
      <c r="K17" s="264"/>
      <c r="L17" s="191"/>
      <c r="M17" s="222">
        <f>SUM(M9:M16)</f>
        <v>64</v>
      </c>
      <c r="N17" s="227">
        <f>SUM(N9:N16)</f>
        <v>512</v>
      </c>
      <c r="O17" s="190"/>
      <c r="P17" s="189"/>
      <c r="Q17" s="206">
        <f>SUM(Q9:Q16)</f>
        <v>34</v>
      </c>
      <c r="R17" s="206">
        <f>SUM(R9:R16)</f>
        <v>272</v>
      </c>
      <c r="U17" s="189"/>
      <c r="V17" s="206">
        <f>SUM(V9:V16)</f>
        <v>35</v>
      </c>
      <c r="W17" s="206">
        <f>SUM(W9:W16)</f>
        <v>280</v>
      </c>
      <c r="Z17" s="189"/>
      <c r="AA17" s="206">
        <f>SUM(AA9:AA16)</f>
        <v>36</v>
      </c>
      <c r="AB17" s="206">
        <f>SUM(AB9:AB16)</f>
        <v>288</v>
      </c>
      <c r="AE17" s="283"/>
      <c r="AF17" s="278">
        <f>SUM(AF9:AF16)</f>
        <v>37</v>
      </c>
      <c r="AG17" s="278">
        <f>SUM(AG9:AG16)</f>
        <v>296</v>
      </c>
      <c r="AJ17" s="283"/>
      <c r="AK17" s="278">
        <f>SUM(AK9:AK16)</f>
        <v>38</v>
      </c>
      <c r="AL17" s="278">
        <f>SUM(AL9:AL16)</f>
        <v>304</v>
      </c>
      <c r="AO17" s="283"/>
      <c r="AP17" s="278">
        <f>SUM(AP9:AP16)</f>
        <v>39</v>
      </c>
      <c r="AQ17" s="278">
        <f>SUM(AQ9:AQ16)</f>
        <v>312</v>
      </c>
    </row>
    <row r="18" spans="1:43" ht="18.75">
      <c r="A18" s="193" t="s">
        <v>40</v>
      </c>
      <c r="B18" s="183">
        <f>B8+B17</f>
        <v>180</v>
      </c>
      <c r="C18" s="183">
        <f t="shared" ref="C18:D18" si="18">C8+C17</f>
        <v>71</v>
      </c>
      <c r="D18" s="183">
        <f t="shared" si="18"/>
        <v>10</v>
      </c>
      <c r="E18" s="184"/>
      <c r="F18" s="183">
        <f>F8+F17</f>
        <v>251</v>
      </c>
      <c r="G18" s="183">
        <f>G8+G17</f>
        <v>2008</v>
      </c>
      <c r="H18" s="23"/>
      <c r="I18" s="268">
        <f>I8+I17</f>
        <v>180</v>
      </c>
      <c r="J18" s="269">
        <f>J8+J17</f>
        <v>1440</v>
      </c>
      <c r="K18" s="270"/>
      <c r="L18" s="225"/>
      <c r="M18" s="235">
        <f>M8+M17</f>
        <v>71</v>
      </c>
      <c r="N18" s="236">
        <f>N8+N17</f>
        <v>568</v>
      </c>
      <c r="O18" s="226"/>
      <c r="P18" s="237">
        <f>SUM(P15:P17)</f>
        <v>30</v>
      </c>
      <c r="Q18" s="236">
        <f>Q8+Q17</f>
        <v>41</v>
      </c>
      <c r="R18" s="236">
        <f>R8+R17</f>
        <v>328</v>
      </c>
      <c r="U18" s="237">
        <f>SUM(U15:U17)</f>
        <v>29</v>
      </c>
      <c r="V18" s="236">
        <f>V8+V17</f>
        <v>42</v>
      </c>
      <c r="W18" s="236">
        <f>W8+W17</f>
        <v>336</v>
      </c>
      <c r="Z18" s="237">
        <f>SUM(Z15:Z17)</f>
        <v>28</v>
      </c>
      <c r="AA18" s="236">
        <f>AA8+AA17</f>
        <v>43</v>
      </c>
      <c r="AB18" s="236">
        <f>AB8+AB17</f>
        <v>344</v>
      </c>
      <c r="AE18" s="284">
        <f>SUM(AE15:AE17)</f>
        <v>27</v>
      </c>
      <c r="AF18" s="285">
        <f>AF8+AF17</f>
        <v>44</v>
      </c>
      <c r="AG18" s="285">
        <f>AG8+AG17</f>
        <v>352</v>
      </c>
      <c r="AJ18" s="284">
        <f>SUM(AJ15:AJ17)</f>
        <v>26</v>
      </c>
      <c r="AK18" s="285">
        <f>AK8+AK17</f>
        <v>45</v>
      </c>
      <c r="AL18" s="285">
        <f>AL8+AL17</f>
        <v>360</v>
      </c>
      <c r="AO18" s="284">
        <f>SUM(AO15:AO17)</f>
        <v>25</v>
      </c>
      <c r="AP18" s="285">
        <f>AP8+AP17</f>
        <v>46</v>
      </c>
      <c r="AQ18" s="285">
        <f>AQ8+AQ17</f>
        <v>368</v>
      </c>
    </row>
    <row r="19" spans="1:43" ht="30">
      <c r="A19" s="178" t="s">
        <v>41</v>
      </c>
      <c r="B19" s="173">
        <v>-1</v>
      </c>
      <c r="C19" s="179">
        <v>1</v>
      </c>
      <c r="D19" s="180" t="s">
        <v>42</v>
      </c>
      <c r="E19" s="181" t="s">
        <v>43</v>
      </c>
      <c r="F19" s="182"/>
      <c r="G19" s="182"/>
      <c r="H19" s="26"/>
      <c r="I19" s="27" t="s">
        <v>44</v>
      </c>
      <c r="J19" s="6"/>
      <c r="K19" s="27"/>
      <c r="L19" s="6"/>
      <c r="M19" s="27" t="s">
        <v>44</v>
      </c>
      <c r="N19" s="5"/>
      <c r="O19" s="6"/>
      <c r="P19" s="169">
        <f>P18*8</f>
        <v>240</v>
      </c>
      <c r="Q19" s="27" t="s">
        <v>44</v>
      </c>
      <c r="U19" s="169">
        <f>U18*8</f>
        <v>232</v>
      </c>
      <c r="V19" s="27" t="s">
        <v>44</v>
      </c>
      <c r="Z19" s="169">
        <f>Z18*8</f>
        <v>224</v>
      </c>
      <c r="AA19" s="27" t="s">
        <v>44</v>
      </c>
      <c r="AE19" s="286">
        <f>AE18*8</f>
        <v>216</v>
      </c>
      <c r="AF19" s="287" t="s">
        <v>44</v>
      </c>
      <c r="AG19" s="113"/>
      <c r="AJ19" s="286">
        <f>AJ18*8</f>
        <v>208</v>
      </c>
      <c r="AK19" s="287" t="s">
        <v>44</v>
      </c>
      <c r="AL19" s="113"/>
      <c r="AO19" s="286">
        <f>AO18*8</f>
        <v>200</v>
      </c>
      <c r="AP19" s="287" t="s">
        <v>44</v>
      </c>
      <c r="AQ19" s="113"/>
    </row>
    <row r="20" spans="1:43" ht="30">
      <c r="A20" s="66" t="s">
        <v>45</v>
      </c>
      <c r="B20" s="14">
        <v>-1</v>
      </c>
      <c r="C20" s="24">
        <v>1</v>
      </c>
      <c r="D20" s="28" t="s">
        <v>46</v>
      </c>
      <c r="E20" s="166" t="s">
        <v>47</v>
      </c>
      <c r="F20" s="25"/>
      <c r="G20" s="25"/>
      <c r="H20" s="6"/>
      <c r="I20" s="297" t="s">
        <v>48</v>
      </c>
      <c r="J20" s="298"/>
      <c r="K20" s="298"/>
      <c r="L20" s="298"/>
      <c r="M20" s="298"/>
      <c r="N20" s="298"/>
      <c r="O20" s="298"/>
      <c r="P20" s="299"/>
      <c r="Q20" s="6" t="s">
        <v>49</v>
      </c>
      <c r="AO20" s="113"/>
      <c r="AP20" s="113"/>
      <c r="AQ20" s="113"/>
    </row>
    <row r="21" spans="1:43" ht="30">
      <c r="A21" s="162" t="s">
        <v>50</v>
      </c>
      <c r="B21" s="163">
        <v>-1</v>
      </c>
      <c r="C21" s="164">
        <v>1</v>
      </c>
      <c r="D21" s="165" t="s">
        <v>51</v>
      </c>
      <c r="E21" s="167" t="s">
        <v>52</v>
      </c>
      <c r="F21" s="25"/>
      <c r="G21" s="25"/>
      <c r="H21" s="6"/>
      <c r="I21" s="297" t="s">
        <v>53</v>
      </c>
      <c r="J21" s="298"/>
      <c r="K21" s="298"/>
      <c r="L21" s="298"/>
      <c r="M21" s="298"/>
      <c r="N21" s="298"/>
      <c r="O21" s="298"/>
      <c r="P21" s="299"/>
      <c r="Q21" s="6" t="s">
        <v>54</v>
      </c>
    </row>
    <row r="22" spans="1:43" ht="30">
      <c r="A22" s="194" t="s">
        <v>55</v>
      </c>
      <c r="B22" s="22">
        <f>SUM(B18:B21)</f>
        <v>177</v>
      </c>
      <c r="C22" s="22">
        <f>SUM(C18:C21)</f>
        <v>74</v>
      </c>
      <c r="D22" s="22">
        <f>D8+D17</f>
        <v>10</v>
      </c>
      <c r="E22" s="21"/>
      <c r="F22" s="22">
        <f>B22+C22</f>
        <v>251</v>
      </c>
      <c r="G22" s="168">
        <f>F22*8</f>
        <v>2008</v>
      </c>
      <c r="H22" s="6"/>
      <c r="I22" s="6"/>
      <c r="J22" s="6"/>
      <c r="K22" s="29"/>
      <c r="L22" s="6"/>
      <c r="M22" s="6"/>
      <c r="N22" s="6"/>
      <c r="O22" s="6"/>
      <c r="P22" s="6"/>
      <c r="Q22" s="6"/>
    </row>
    <row r="23" spans="1:43" ht="16.5">
      <c r="A23" s="30" t="s">
        <v>56</v>
      </c>
      <c r="B23" s="31"/>
      <c r="C23" s="32"/>
      <c r="D23" s="31"/>
      <c r="E23" s="33"/>
      <c r="F23" s="31"/>
      <c r="G23" s="34"/>
      <c r="H23" s="35"/>
      <c r="I23" s="29"/>
      <c r="J23" s="29"/>
      <c r="K23" s="36"/>
      <c r="L23" s="29"/>
      <c r="M23" s="29"/>
      <c r="N23" s="29"/>
      <c r="O23" s="29"/>
      <c r="P23" s="29"/>
      <c r="Q23" s="29"/>
    </row>
    <row r="24" spans="1:43" ht="17.25">
      <c r="A24" s="288" t="s">
        <v>57</v>
      </c>
      <c r="B24" s="288"/>
      <c r="C24" s="288"/>
      <c r="D24" s="288"/>
      <c r="E24" s="288"/>
      <c r="F24" s="288"/>
      <c r="G24" s="288"/>
      <c r="H24" s="29"/>
      <c r="I24" s="29"/>
      <c r="J24" s="29"/>
      <c r="K24" s="37"/>
      <c r="L24" s="29"/>
      <c r="M24" s="29"/>
      <c r="N24" s="29"/>
      <c r="O24" s="29"/>
      <c r="P24" s="29"/>
      <c r="Q24" s="29"/>
    </row>
    <row r="25" spans="1:43" ht="16.5">
      <c r="A25" s="38" t="s">
        <v>58</v>
      </c>
      <c r="B25" s="39"/>
      <c r="C25" s="40"/>
      <c r="D25" s="39"/>
      <c r="E25" s="41"/>
      <c r="F25" s="31"/>
      <c r="G25" s="34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43" ht="16.5">
      <c r="A26" s="39" t="s">
        <v>59</v>
      </c>
      <c r="B26" s="39"/>
      <c r="C26" s="40"/>
      <c r="D26" s="39"/>
      <c r="E26" s="41"/>
      <c r="F26" s="31"/>
      <c r="G26" s="34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43" ht="16.5">
      <c r="A27" s="1" t="s">
        <v>60</v>
      </c>
      <c r="B27" s="42"/>
      <c r="C27" s="43"/>
      <c r="D27" s="42"/>
      <c r="E27" s="44"/>
      <c r="F27" s="42"/>
      <c r="G27" s="45"/>
      <c r="H27" s="46"/>
      <c r="I27" s="46"/>
      <c r="J27" s="46"/>
      <c r="K27" s="46"/>
      <c r="L27" s="46"/>
      <c r="M27" s="46"/>
      <c r="N27" s="46"/>
      <c r="O27" s="46"/>
      <c r="P27" s="46"/>
      <c r="Q27" s="46"/>
    </row>
    <row r="28" spans="1:43" ht="9" customHeight="1">
      <c r="A28" s="31"/>
      <c r="B28" s="31"/>
      <c r="C28" s="32"/>
      <c r="D28" s="31"/>
      <c r="E28" s="33"/>
      <c r="F28" s="31"/>
      <c r="G28" s="34"/>
      <c r="H28" s="29"/>
      <c r="I28" s="29"/>
      <c r="J28" s="29"/>
      <c r="K28" s="29"/>
      <c r="L28" s="29"/>
      <c r="M28" s="29" t="s">
        <v>61</v>
      </c>
      <c r="N28" s="29"/>
      <c r="O28" s="29"/>
      <c r="P28" s="29"/>
      <c r="Q28" s="29"/>
    </row>
    <row r="29" spans="1:43" ht="20.25">
      <c r="A29" s="47" t="s">
        <v>62</v>
      </c>
      <c r="B29" s="47"/>
      <c r="C29" s="47"/>
      <c r="D29" s="47"/>
      <c r="E29" s="47"/>
      <c r="F29" s="48"/>
      <c r="G29" s="45"/>
      <c r="H29" s="46"/>
      <c r="I29" s="46"/>
      <c r="J29" s="46"/>
      <c r="K29" s="46"/>
      <c r="L29" s="46"/>
      <c r="M29" s="46"/>
      <c r="N29" s="46"/>
      <c r="O29" s="46"/>
      <c r="P29" s="46"/>
      <c r="Q29" s="46"/>
    </row>
    <row r="30" spans="1:43" ht="7.5" customHeight="1">
      <c r="A30" s="49"/>
      <c r="B30" s="49"/>
      <c r="C30" s="50"/>
      <c r="D30" s="49"/>
      <c r="E30" s="51"/>
      <c r="F30" s="49"/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43" ht="15.75">
      <c r="A31" s="52" t="s">
        <v>63</v>
      </c>
      <c r="B31" s="53"/>
      <c r="C31" s="54"/>
      <c r="D31" s="53"/>
      <c r="E31" s="55"/>
      <c r="F31" s="56"/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43" ht="16.5">
      <c r="A32" s="57"/>
      <c r="B32" s="42" t="s">
        <v>64</v>
      </c>
      <c r="C32" s="43"/>
      <c r="D32" s="5"/>
      <c r="E32" s="6"/>
      <c r="F32" s="58" t="s">
        <v>65</v>
      </c>
      <c r="G32" s="5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16.5">
      <c r="A33" s="57"/>
      <c r="B33" s="42" t="s">
        <v>66</v>
      </c>
      <c r="C33" s="43"/>
      <c r="D33" s="5"/>
      <c r="E33" s="6"/>
      <c r="F33" s="58" t="s">
        <v>67</v>
      </c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6.5">
      <c r="A34" s="32"/>
      <c r="B34" s="59"/>
      <c r="C34" s="31"/>
      <c r="D34" s="60"/>
      <c r="E34" s="59"/>
      <c r="F34" s="31"/>
      <c r="G34" s="5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ht="15.75" customHeight="1">
      <c r="A35" s="65" t="s">
        <v>68</v>
      </c>
      <c r="B35" s="61"/>
      <c r="C35" s="31"/>
      <c r="D35" s="61"/>
      <c r="E35" s="62"/>
      <c r="F35" s="63"/>
      <c r="G35" s="64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13.5" customHeight="1">
      <c r="B36" s="45"/>
      <c r="C36" s="34"/>
      <c r="D36" s="59"/>
      <c r="E36" s="29"/>
      <c r="F36" s="34"/>
      <c r="G36" s="34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>
      <c r="A37" s="5"/>
      <c r="B37" s="5"/>
      <c r="C37" s="5"/>
      <c r="D37" s="5"/>
      <c r="E37" s="6"/>
      <c r="F37" s="5"/>
      <c r="G37" s="5"/>
      <c r="H37" s="6"/>
      <c r="I37" s="6"/>
      <c r="J37" s="6"/>
      <c r="K37" s="6"/>
      <c r="L37" s="6"/>
      <c r="M37" s="6"/>
      <c r="N37" s="6"/>
      <c r="O37" s="6"/>
      <c r="P37" s="6"/>
      <c r="Q37" s="6"/>
    </row>
  </sheetData>
  <mergeCells count="17">
    <mergeCell ref="AF1:AG1"/>
    <mergeCell ref="AF3:AG3"/>
    <mergeCell ref="AK1:AL1"/>
    <mergeCell ref="AK3:AL3"/>
    <mergeCell ref="AP1:AQ1"/>
    <mergeCell ref="AP3:AQ3"/>
    <mergeCell ref="V3:W3"/>
    <mergeCell ref="Q1:R1"/>
    <mergeCell ref="V1:W1"/>
    <mergeCell ref="AA1:AB1"/>
    <mergeCell ref="AA3:AB3"/>
    <mergeCell ref="A24:G24"/>
    <mergeCell ref="Q3:R3"/>
    <mergeCell ref="I3:K3"/>
    <mergeCell ref="M3:O3"/>
    <mergeCell ref="I20:P20"/>
    <mergeCell ref="I21:P21"/>
  </mergeCells>
  <pageMargins left="0.7" right="0.7" top="0.75" bottom="0.75" header="0.3" footer="0.3"/>
  <pageSetup paperSize="9" orientation="portrait" r:id="rId1"/>
  <ignoredErrors>
    <ignoredError sqref="F8:G8 J8 N8 R8 W8 AB8 AG8 AL8 AQ8" formula="1"/>
    <ignoredError sqref="AP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BB456-BBCE-415A-A42D-E4B170EA168F}">
  <dimension ref="A1:AJ61"/>
  <sheetViews>
    <sheetView topLeftCell="V46" workbookViewId="0">
      <selection activeCell="AG56" sqref="AG56:AG60"/>
    </sheetView>
  </sheetViews>
  <sheetFormatPr defaultRowHeight="15"/>
  <cols>
    <col min="1" max="1" width="6" customWidth="1"/>
    <col min="2" max="2" width="36.5703125" customWidth="1"/>
    <col min="3" max="3" width="9.7109375" customWidth="1"/>
    <col min="4" max="4" width="11.28515625" customWidth="1"/>
    <col min="5" max="5" width="11.42578125" customWidth="1"/>
    <col min="6" max="6" width="12.140625" customWidth="1"/>
    <col min="7" max="7" width="6" customWidth="1"/>
    <col min="8" max="8" width="36.5703125" customWidth="1"/>
    <col min="9" max="9" width="9.7109375" customWidth="1"/>
    <col min="10" max="10" width="11.28515625" customWidth="1"/>
    <col min="11" max="11" width="11.42578125" customWidth="1"/>
    <col min="12" max="12" width="12.140625" customWidth="1"/>
    <col min="13" max="13" width="6" customWidth="1"/>
    <col min="14" max="14" width="36.5703125" customWidth="1"/>
    <col min="15" max="15" width="9.7109375" customWidth="1"/>
    <col min="16" max="16" width="11.28515625" customWidth="1"/>
    <col min="17" max="17" width="11.42578125" customWidth="1"/>
    <col min="18" max="18" width="12.140625" customWidth="1"/>
    <col min="19" max="19" width="6" customWidth="1"/>
    <col min="20" max="20" width="36.5703125" customWidth="1"/>
    <col min="21" max="21" width="9.7109375" customWidth="1"/>
    <col min="22" max="22" width="11.28515625" customWidth="1"/>
    <col min="23" max="23" width="11.42578125" customWidth="1"/>
    <col min="24" max="24" width="12.140625" customWidth="1"/>
    <col min="25" max="25" width="6" customWidth="1"/>
    <col min="26" max="26" width="36.5703125" customWidth="1"/>
    <col min="27" max="27" width="9.7109375" customWidth="1"/>
    <col min="28" max="28" width="11.28515625" customWidth="1"/>
    <col min="29" max="29" width="11.42578125" customWidth="1"/>
    <col min="30" max="30" width="12.140625" customWidth="1"/>
    <col min="31" max="31" width="6" customWidth="1"/>
    <col min="32" max="32" width="36.5703125" customWidth="1"/>
    <col min="33" max="33" width="9.7109375" customWidth="1"/>
    <col min="34" max="34" width="11.28515625" customWidth="1"/>
    <col min="35" max="35" width="11.42578125" customWidth="1"/>
    <col min="36" max="36" width="12.140625" customWidth="1"/>
  </cols>
  <sheetData>
    <row r="1" spans="1:36" ht="20.25">
      <c r="A1" s="67" t="s">
        <v>69</v>
      </c>
      <c r="B1" s="67"/>
      <c r="C1" s="67"/>
      <c r="D1" s="67"/>
      <c r="E1" s="67"/>
      <c r="F1" s="67"/>
      <c r="G1" s="67" t="s">
        <v>69</v>
      </c>
      <c r="H1" s="67"/>
      <c r="I1" s="67"/>
      <c r="J1" s="67"/>
      <c r="K1" s="67"/>
      <c r="L1" s="67"/>
      <c r="M1" s="67" t="s">
        <v>69</v>
      </c>
      <c r="N1" s="67"/>
      <c r="O1" s="67"/>
      <c r="P1" s="67"/>
      <c r="Q1" s="67"/>
      <c r="R1" s="67"/>
      <c r="S1" s="67" t="s">
        <v>69</v>
      </c>
      <c r="T1" s="67"/>
      <c r="U1" s="67"/>
      <c r="V1" s="67"/>
      <c r="W1" s="67"/>
      <c r="X1" s="67"/>
      <c r="Y1" s="67" t="s">
        <v>69</v>
      </c>
      <c r="Z1" s="67"/>
      <c r="AA1" s="67"/>
      <c r="AB1" s="67"/>
      <c r="AC1" s="67"/>
      <c r="AD1" s="67"/>
      <c r="AE1" s="67" t="s">
        <v>69</v>
      </c>
      <c r="AF1" s="67"/>
      <c r="AG1" s="67"/>
      <c r="AH1" s="67"/>
      <c r="AI1" s="67"/>
      <c r="AJ1" s="67"/>
    </row>
    <row r="2" spans="1:36" ht="18.75">
      <c r="A2" s="68" t="s">
        <v>70</v>
      </c>
      <c r="B2" s="68"/>
      <c r="C2" s="69"/>
      <c r="D2" s="69"/>
      <c r="E2" s="69"/>
      <c r="F2" s="69"/>
      <c r="G2" s="68" t="s">
        <v>70</v>
      </c>
      <c r="H2" s="68"/>
      <c r="I2" s="69"/>
      <c r="J2" s="69"/>
      <c r="K2" s="69"/>
      <c r="L2" s="69"/>
      <c r="M2" s="68" t="s">
        <v>70</v>
      </c>
      <c r="N2" s="68"/>
      <c r="O2" s="69"/>
      <c r="P2" s="69"/>
      <c r="Q2" s="69"/>
      <c r="R2" s="69"/>
      <c r="S2" s="68" t="s">
        <v>70</v>
      </c>
      <c r="T2" s="68"/>
      <c r="U2" s="69"/>
      <c r="V2" s="69"/>
      <c r="W2" s="69"/>
      <c r="X2" s="69"/>
      <c r="Y2" s="68" t="s">
        <v>70</v>
      </c>
      <c r="Z2" s="68"/>
      <c r="AA2" s="69"/>
      <c r="AB2" s="69"/>
      <c r="AC2" s="69"/>
      <c r="AD2" s="69"/>
      <c r="AE2" s="68" t="s">
        <v>70</v>
      </c>
      <c r="AF2" s="68"/>
      <c r="AG2" s="69"/>
      <c r="AH2" s="69"/>
      <c r="AI2" s="69"/>
      <c r="AJ2" s="69"/>
    </row>
    <row r="3" spans="1:36" ht="18.75">
      <c r="A3" s="68"/>
      <c r="B3" s="69"/>
      <c r="C3" s="69"/>
      <c r="D3" s="69"/>
      <c r="E3" s="69"/>
      <c r="F3" s="69"/>
      <c r="G3" s="68"/>
      <c r="H3" s="69"/>
      <c r="I3" s="69"/>
      <c r="J3" s="69"/>
      <c r="K3" s="69"/>
      <c r="L3" s="69"/>
      <c r="M3" s="68"/>
      <c r="N3" s="69"/>
      <c r="O3" s="69"/>
      <c r="P3" s="69"/>
      <c r="Q3" s="69"/>
      <c r="R3" s="69"/>
      <c r="S3" s="68"/>
      <c r="T3" s="69"/>
      <c r="U3" s="69"/>
      <c r="V3" s="69"/>
      <c r="W3" s="69"/>
      <c r="X3" s="69"/>
      <c r="Y3" s="68"/>
      <c r="Z3" s="69"/>
      <c r="AA3" s="69"/>
      <c r="AB3" s="69"/>
      <c r="AC3" s="69"/>
      <c r="AD3" s="69"/>
      <c r="AE3" s="68"/>
      <c r="AF3" s="69"/>
      <c r="AG3" s="69"/>
      <c r="AH3" s="69"/>
      <c r="AI3" s="69"/>
      <c r="AJ3" s="69"/>
    </row>
    <row r="4" spans="1:36">
      <c r="A4" s="256" t="s">
        <v>71</v>
      </c>
      <c r="B4" s="256"/>
      <c r="C4" s="256"/>
      <c r="D4" s="256"/>
      <c r="E4" s="256"/>
      <c r="F4" s="256"/>
      <c r="G4" s="256" t="s">
        <v>71</v>
      </c>
      <c r="H4" s="256"/>
      <c r="I4" s="256"/>
      <c r="J4" s="256"/>
      <c r="K4" s="256"/>
      <c r="L4" s="256"/>
      <c r="M4" s="256" t="s">
        <v>71</v>
      </c>
      <c r="N4" s="256"/>
      <c r="O4" s="256"/>
      <c r="P4" s="256"/>
      <c r="Q4" s="256"/>
      <c r="R4" s="256"/>
      <c r="S4" s="256" t="s">
        <v>71</v>
      </c>
      <c r="T4" s="256"/>
      <c r="U4" s="256"/>
      <c r="V4" s="256"/>
      <c r="W4" s="256"/>
      <c r="X4" s="256"/>
      <c r="Y4" s="256" t="s">
        <v>71</v>
      </c>
      <c r="Z4" s="256"/>
      <c r="AA4" s="256"/>
      <c r="AB4" s="256"/>
      <c r="AC4" s="256"/>
      <c r="AD4" s="256"/>
      <c r="AE4" s="256" t="s">
        <v>71</v>
      </c>
      <c r="AF4" s="256"/>
      <c r="AG4" s="256"/>
      <c r="AH4" s="256"/>
      <c r="AI4" s="256"/>
      <c r="AJ4" s="256"/>
    </row>
    <row r="5" spans="1:36">
      <c r="A5" s="256" t="s">
        <v>72</v>
      </c>
      <c r="B5" s="256"/>
      <c r="C5" s="256"/>
      <c r="D5" s="256"/>
      <c r="E5" s="256"/>
      <c r="F5" s="69"/>
      <c r="G5" s="256" t="s">
        <v>72</v>
      </c>
      <c r="H5" s="256"/>
      <c r="I5" s="256"/>
      <c r="J5" s="256"/>
      <c r="K5" s="256"/>
      <c r="L5" s="69"/>
      <c r="M5" s="256" t="s">
        <v>72</v>
      </c>
      <c r="N5" s="256"/>
      <c r="O5" s="256"/>
      <c r="P5" s="256"/>
      <c r="Q5" s="256"/>
      <c r="R5" s="69"/>
      <c r="S5" s="256" t="s">
        <v>72</v>
      </c>
      <c r="T5" s="256"/>
      <c r="U5" s="256"/>
      <c r="V5" s="256"/>
      <c r="W5" s="256"/>
      <c r="X5" s="69"/>
      <c r="Y5" s="256" t="s">
        <v>72</v>
      </c>
      <c r="Z5" s="256"/>
      <c r="AA5" s="256"/>
      <c r="AB5" s="256"/>
      <c r="AC5" s="256"/>
      <c r="AD5" s="69"/>
      <c r="AE5" s="256" t="s">
        <v>72</v>
      </c>
      <c r="AF5" s="256"/>
      <c r="AG5" s="256"/>
      <c r="AH5" s="256"/>
      <c r="AI5" s="256"/>
      <c r="AJ5" s="69"/>
    </row>
    <row r="6" spans="1:36">
      <c r="A6" s="257" t="s">
        <v>73</v>
      </c>
      <c r="B6" s="256"/>
      <c r="C6" s="256"/>
      <c r="D6" s="256"/>
      <c r="E6" s="256"/>
      <c r="F6" s="69"/>
      <c r="G6" s="257" t="s">
        <v>73</v>
      </c>
      <c r="H6" s="256"/>
      <c r="I6" s="256"/>
      <c r="J6" s="256"/>
      <c r="K6" s="256"/>
      <c r="L6" s="69"/>
      <c r="M6" s="257" t="s">
        <v>73</v>
      </c>
      <c r="N6" s="256"/>
      <c r="O6" s="256"/>
      <c r="P6" s="256"/>
      <c r="Q6" s="256"/>
      <c r="R6" s="69"/>
      <c r="S6" s="257" t="s">
        <v>73</v>
      </c>
      <c r="T6" s="256"/>
      <c r="U6" s="256"/>
      <c r="V6" s="256"/>
      <c r="W6" s="256"/>
      <c r="X6" s="69"/>
      <c r="Y6" s="257" t="s">
        <v>73</v>
      </c>
      <c r="Z6" s="256"/>
      <c r="AA6" s="256"/>
      <c r="AB6" s="256"/>
      <c r="AC6" s="256"/>
      <c r="AD6" s="69"/>
      <c r="AE6" s="257" t="s">
        <v>73</v>
      </c>
      <c r="AF6" s="256"/>
      <c r="AG6" s="256"/>
      <c r="AH6" s="256"/>
      <c r="AI6" s="256"/>
      <c r="AJ6" s="69"/>
    </row>
    <row r="7" spans="1:36">
      <c r="A7" s="258" t="s">
        <v>74</v>
      </c>
      <c r="B7" s="256"/>
      <c r="C7" s="256"/>
      <c r="D7" s="256"/>
      <c r="E7" s="256"/>
      <c r="F7" s="69"/>
      <c r="G7" s="258" t="s">
        <v>74</v>
      </c>
      <c r="H7" s="256"/>
      <c r="I7" s="256"/>
      <c r="J7" s="256"/>
      <c r="K7" s="256"/>
      <c r="L7" s="69"/>
      <c r="M7" s="258" t="s">
        <v>74</v>
      </c>
      <c r="N7" s="256"/>
      <c r="O7" s="256"/>
      <c r="P7" s="256"/>
      <c r="Q7" s="256"/>
      <c r="R7" s="69"/>
      <c r="S7" s="258" t="s">
        <v>74</v>
      </c>
      <c r="T7" s="256"/>
      <c r="U7" s="256"/>
      <c r="V7" s="256"/>
      <c r="W7" s="256"/>
      <c r="X7" s="69"/>
      <c r="Y7" s="258" t="s">
        <v>74</v>
      </c>
      <c r="Z7" s="256"/>
      <c r="AA7" s="256"/>
      <c r="AB7" s="256"/>
      <c r="AC7" s="256"/>
      <c r="AD7" s="69"/>
      <c r="AE7" s="258" t="s">
        <v>74</v>
      </c>
      <c r="AF7" s="256"/>
      <c r="AG7" s="256"/>
      <c r="AH7" s="256"/>
      <c r="AI7" s="256"/>
      <c r="AJ7" s="69"/>
    </row>
    <row r="8" spans="1:36">
      <c r="A8" s="256" t="s">
        <v>75</v>
      </c>
      <c r="B8" s="256"/>
      <c r="C8" s="256"/>
      <c r="D8" s="256"/>
      <c r="E8" s="256"/>
      <c r="F8" s="69"/>
      <c r="G8" s="256" t="s">
        <v>75</v>
      </c>
      <c r="H8" s="256"/>
      <c r="I8" s="256"/>
      <c r="J8" s="256"/>
      <c r="K8" s="256"/>
      <c r="L8" s="69"/>
      <c r="M8" s="256" t="s">
        <v>75</v>
      </c>
      <c r="N8" s="256"/>
      <c r="O8" s="256"/>
      <c r="P8" s="256"/>
      <c r="Q8" s="256"/>
      <c r="R8" s="69"/>
      <c r="S8" s="256" t="s">
        <v>75</v>
      </c>
      <c r="T8" s="256"/>
      <c r="U8" s="256"/>
      <c r="V8" s="256"/>
      <c r="W8" s="256"/>
      <c r="X8" s="69"/>
      <c r="Y8" s="256" t="s">
        <v>75</v>
      </c>
      <c r="Z8" s="256"/>
      <c r="AA8" s="256"/>
      <c r="AB8" s="256"/>
      <c r="AC8" s="256"/>
      <c r="AD8" s="69"/>
      <c r="AE8" s="256" t="s">
        <v>75</v>
      </c>
      <c r="AF8" s="256"/>
      <c r="AG8" s="256"/>
      <c r="AH8" s="256"/>
      <c r="AI8" s="256"/>
      <c r="AJ8" s="69"/>
    </row>
    <row r="9" spans="1:36">
      <c r="A9" s="257" t="s">
        <v>76</v>
      </c>
      <c r="B9" s="256"/>
      <c r="C9" s="256"/>
      <c r="D9" s="256"/>
      <c r="E9" s="256"/>
      <c r="F9" s="69"/>
      <c r="G9" s="257" t="s">
        <v>76</v>
      </c>
      <c r="H9" s="256"/>
      <c r="I9" s="256"/>
      <c r="J9" s="256"/>
      <c r="K9" s="256"/>
      <c r="L9" s="69"/>
      <c r="M9" s="257" t="s">
        <v>76</v>
      </c>
      <c r="N9" s="256"/>
      <c r="O9" s="256"/>
      <c r="P9" s="256"/>
      <c r="Q9" s="256"/>
      <c r="R9" s="69"/>
      <c r="S9" s="257" t="s">
        <v>76</v>
      </c>
      <c r="T9" s="256"/>
      <c r="U9" s="256"/>
      <c r="V9" s="256"/>
      <c r="W9" s="256"/>
      <c r="X9" s="69"/>
      <c r="Y9" s="257" t="s">
        <v>76</v>
      </c>
      <c r="Z9" s="256"/>
      <c r="AA9" s="256"/>
      <c r="AB9" s="256"/>
      <c r="AC9" s="256"/>
      <c r="AD9" s="69"/>
      <c r="AE9" s="257" t="s">
        <v>76</v>
      </c>
      <c r="AF9" s="256"/>
      <c r="AG9" s="256"/>
      <c r="AH9" s="256"/>
      <c r="AI9" s="256"/>
      <c r="AJ9" s="69"/>
    </row>
    <row r="10" spans="1:36">
      <c r="A10" s="257" t="s">
        <v>77</v>
      </c>
      <c r="B10" s="256"/>
      <c r="C10" s="256"/>
      <c r="D10" s="256"/>
      <c r="E10" s="256"/>
      <c r="F10" s="69"/>
      <c r="G10" s="257" t="s">
        <v>77</v>
      </c>
      <c r="H10" s="256"/>
      <c r="I10" s="256"/>
      <c r="J10" s="256"/>
      <c r="K10" s="256"/>
      <c r="L10" s="69"/>
      <c r="M10" s="257" t="s">
        <v>77</v>
      </c>
      <c r="N10" s="256"/>
      <c r="O10" s="256"/>
      <c r="P10" s="256"/>
      <c r="Q10" s="256"/>
      <c r="R10" s="69"/>
      <c r="S10" s="257" t="s">
        <v>77</v>
      </c>
      <c r="T10" s="256"/>
      <c r="U10" s="256"/>
      <c r="V10" s="256"/>
      <c r="W10" s="256"/>
      <c r="X10" s="69"/>
      <c r="Y10" s="257" t="s">
        <v>77</v>
      </c>
      <c r="Z10" s="256"/>
      <c r="AA10" s="256"/>
      <c r="AB10" s="256"/>
      <c r="AC10" s="256"/>
      <c r="AD10" s="69"/>
      <c r="AE10" s="257" t="s">
        <v>77</v>
      </c>
      <c r="AF10" s="256"/>
      <c r="AG10" s="256"/>
      <c r="AH10" s="256"/>
      <c r="AI10" s="256"/>
      <c r="AJ10" s="69"/>
    </row>
    <row r="11" spans="1:36">
      <c r="A11" s="256" t="s">
        <v>78</v>
      </c>
      <c r="B11" s="256"/>
      <c r="C11" s="256"/>
      <c r="D11" s="256"/>
      <c r="E11" s="256"/>
      <c r="F11" s="69"/>
      <c r="G11" s="256" t="s">
        <v>78</v>
      </c>
      <c r="H11" s="256"/>
      <c r="I11" s="256"/>
      <c r="J11" s="256"/>
      <c r="K11" s="256"/>
      <c r="L11" s="69"/>
      <c r="M11" s="256" t="s">
        <v>78</v>
      </c>
      <c r="N11" s="256"/>
      <c r="O11" s="256"/>
      <c r="P11" s="256"/>
      <c r="Q11" s="256"/>
      <c r="R11" s="69"/>
      <c r="S11" s="256" t="s">
        <v>78</v>
      </c>
      <c r="T11" s="256"/>
      <c r="U11" s="256"/>
      <c r="V11" s="256"/>
      <c r="W11" s="256"/>
      <c r="X11" s="69"/>
      <c r="Y11" s="256" t="s">
        <v>78</v>
      </c>
      <c r="Z11" s="256"/>
      <c r="AA11" s="256"/>
      <c r="AB11" s="256"/>
      <c r="AC11" s="256"/>
      <c r="AD11" s="69"/>
      <c r="AE11" s="256" t="s">
        <v>78</v>
      </c>
      <c r="AF11" s="256"/>
      <c r="AG11" s="256"/>
      <c r="AH11" s="256"/>
      <c r="AI11" s="256"/>
      <c r="AJ11" s="69"/>
    </row>
    <row r="12" spans="1:36">
      <c r="A12" s="257" t="s">
        <v>79</v>
      </c>
      <c r="B12" s="256"/>
      <c r="C12" s="256"/>
      <c r="D12" s="256"/>
      <c r="E12" s="256"/>
      <c r="F12" s="69"/>
      <c r="G12" s="257" t="s">
        <v>79</v>
      </c>
      <c r="H12" s="256"/>
      <c r="I12" s="256"/>
      <c r="J12" s="256"/>
      <c r="K12" s="256"/>
      <c r="L12" s="69"/>
      <c r="M12" s="257" t="s">
        <v>79</v>
      </c>
      <c r="N12" s="256"/>
      <c r="O12" s="256"/>
      <c r="P12" s="256"/>
      <c r="Q12" s="256"/>
      <c r="R12" s="69"/>
      <c r="S12" s="257" t="s">
        <v>79</v>
      </c>
      <c r="T12" s="256"/>
      <c r="U12" s="256"/>
      <c r="V12" s="256"/>
      <c r="W12" s="256"/>
      <c r="X12" s="69"/>
      <c r="Y12" s="257" t="s">
        <v>79</v>
      </c>
      <c r="Z12" s="256"/>
      <c r="AA12" s="256"/>
      <c r="AB12" s="256"/>
      <c r="AC12" s="256"/>
      <c r="AD12" s="69"/>
      <c r="AE12" s="257" t="s">
        <v>79</v>
      </c>
      <c r="AF12" s="256"/>
      <c r="AG12" s="256"/>
      <c r="AH12" s="256"/>
      <c r="AI12" s="256"/>
      <c r="AJ12" s="69"/>
    </row>
    <row r="13" spans="1:36">
      <c r="A13" s="257" t="s">
        <v>80</v>
      </c>
      <c r="B13" s="256"/>
      <c r="C13" s="256"/>
      <c r="D13" s="256"/>
      <c r="E13" s="256"/>
      <c r="F13" s="69"/>
      <c r="G13" s="257" t="s">
        <v>80</v>
      </c>
      <c r="H13" s="256"/>
      <c r="I13" s="256"/>
      <c r="J13" s="256"/>
      <c r="K13" s="256"/>
      <c r="L13" s="69"/>
      <c r="M13" s="257" t="s">
        <v>80</v>
      </c>
      <c r="N13" s="256"/>
      <c r="O13" s="256"/>
      <c r="P13" s="256"/>
      <c r="Q13" s="256"/>
      <c r="R13" s="69"/>
      <c r="S13" s="257" t="s">
        <v>80</v>
      </c>
      <c r="T13" s="256"/>
      <c r="U13" s="256"/>
      <c r="V13" s="256"/>
      <c r="W13" s="256"/>
      <c r="X13" s="69"/>
      <c r="Y13" s="257" t="s">
        <v>80</v>
      </c>
      <c r="Z13" s="256"/>
      <c r="AA13" s="256"/>
      <c r="AB13" s="256"/>
      <c r="AC13" s="256"/>
      <c r="AD13" s="69"/>
      <c r="AE13" s="257" t="s">
        <v>80</v>
      </c>
      <c r="AF13" s="256"/>
      <c r="AG13" s="256"/>
      <c r="AH13" s="256"/>
      <c r="AI13" s="256"/>
      <c r="AJ13" s="69"/>
    </row>
    <row r="14" spans="1:36">
      <c r="A14" s="257"/>
      <c r="B14" s="256"/>
      <c r="C14" s="256"/>
      <c r="D14" s="256"/>
      <c r="E14" s="256"/>
      <c r="F14" s="69"/>
      <c r="G14" s="71"/>
      <c r="H14" s="70"/>
      <c r="I14" s="70"/>
      <c r="J14" s="70"/>
      <c r="K14" s="70"/>
      <c r="L14" s="69"/>
      <c r="M14" s="71"/>
      <c r="N14" s="70"/>
      <c r="O14" s="70"/>
      <c r="P14" s="70"/>
      <c r="Q14" s="70"/>
      <c r="R14" s="69"/>
      <c r="S14" s="71"/>
      <c r="T14" s="70"/>
      <c r="U14" s="70"/>
      <c r="V14" s="70"/>
      <c r="W14" s="70"/>
      <c r="X14" s="69"/>
      <c r="Y14" s="71"/>
      <c r="Z14" s="70"/>
      <c r="AA14" s="70"/>
      <c r="AB14" s="70"/>
      <c r="AC14" s="70"/>
      <c r="AD14" s="69"/>
      <c r="AE14" s="71"/>
      <c r="AF14" s="70"/>
      <c r="AG14" s="70"/>
      <c r="AH14" s="70"/>
      <c r="AI14" s="70"/>
      <c r="AJ14" s="69"/>
    </row>
    <row r="15" spans="1:36">
      <c r="A15" s="72" t="s">
        <v>81</v>
      </c>
      <c r="B15" s="70"/>
      <c r="C15" s="70"/>
      <c r="D15" s="70"/>
      <c r="E15" s="70"/>
      <c r="F15" s="69"/>
      <c r="G15" s="72" t="s">
        <v>81</v>
      </c>
      <c r="H15" s="70"/>
      <c r="I15" s="70"/>
      <c r="J15" s="70"/>
      <c r="K15" s="70"/>
      <c r="L15" s="69"/>
      <c r="M15" s="72" t="s">
        <v>81</v>
      </c>
      <c r="N15" s="70"/>
      <c r="O15" s="70"/>
      <c r="P15" s="70"/>
      <c r="Q15" s="70"/>
      <c r="R15" s="69"/>
      <c r="S15" s="72" t="s">
        <v>81</v>
      </c>
      <c r="T15" s="70"/>
      <c r="U15" s="70"/>
      <c r="V15" s="70"/>
      <c r="W15" s="70"/>
      <c r="X15" s="69"/>
      <c r="Y15" s="72" t="s">
        <v>81</v>
      </c>
      <c r="Z15" s="70"/>
      <c r="AA15" s="70"/>
      <c r="AB15" s="70"/>
      <c r="AC15" s="70"/>
      <c r="AD15" s="69"/>
      <c r="AE15" s="72" t="s">
        <v>81</v>
      </c>
      <c r="AF15" s="70"/>
      <c r="AG15" s="70"/>
      <c r="AH15" s="70"/>
      <c r="AI15" s="70"/>
      <c r="AJ15" s="69"/>
    </row>
    <row r="16" spans="1:36">
      <c r="A16" s="73" t="s">
        <v>82</v>
      </c>
      <c r="B16" s="73"/>
      <c r="C16" s="73"/>
      <c r="D16" s="73"/>
      <c r="E16" s="73"/>
      <c r="F16" s="74">
        <v>0.6</v>
      </c>
      <c r="G16" s="73" t="s">
        <v>82</v>
      </c>
      <c r="H16" s="73"/>
      <c r="I16" s="73"/>
      <c r="J16" s="73"/>
      <c r="K16" s="73"/>
      <c r="L16" s="74">
        <v>0.6</v>
      </c>
      <c r="M16" s="73" t="s">
        <v>82</v>
      </c>
      <c r="N16" s="73"/>
      <c r="O16" s="73"/>
      <c r="P16" s="73"/>
      <c r="Q16" s="73"/>
      <c r="R16" s="74">
        <v>0.6</v>
      </c>
      <c r="S16" s="73" t="s">
        <v>82</v>
      </c>
      <c r="T16" s="73"/>
      <c r="U16" s="73"/>
      <c r="V16" s="73"/>
      <c r="W16" s="73"/>
      <c r="X16" s="74">
        <v>0.6</v>
      </c>
      <c r="Y16" s="73" t="s">
        <v>82</v>
      </c>
      <c r="Z16" s="73"/>
      <c r="AA16" s="73"/>
      <c r="AB16" s="73"/>
      <c r="AC16" s="73"/>
      <c r="AD16" s="74">
        <v>0.6</v>
      </c>
      <c r="AE16" s="73" t="s">
        <v>82</v>
      </c>
      <c r="AF16" s="73"/>
      <c r="AG16" s="73"/>
      <c r="AH16" s="73"/>
      <c r="AI16" s="73"/>
      <c r="AJ16" s="74">
        <v>0.6</v>
      </c>
    </row>
    <row r="17" spans="1:36">
      <c r="A17" s="73" t="s">
        <v>83</v>
      </c>
      <c r="B17" s="73"/>
      <c r="C17" s="73"/>
      <c r="D17" s="73"/>
      <c r="E17" s="73"/>
      <c r="F17" s="74">
        <v>0.15</v>
      </c>
      <c r="G17" s="73" t="s">
        <v>83</v>
      </c>
      <c r="H17" s="73"/>
      <c r="I17" s="73"/>
      <c r="J17" s="73"/>
      <c r="K17" s="73"/>
      <c r="L17" s="74">
        <v>0.15</v>
      </c>
      <c r="M17" s="73" t="s">
        <v>83</v>
      </c>
      <c r="N17" s="73"/>
      <c r="O17" s="73"/>
      <c r="P17" s="73"/>
      <c r="Q17" s="73"/>
      <c r="R17" s="74">
        <v>0.15</v>
      </c>
      <c r="S17" s="73" t="s">
        <v>83</v>
      </c>
      <c r="T17" s="73"/>
      <c r="U17" s="73"/>
      <c r="V17" s="73"/>
      <c r="W17" s="73"/>
      <c r="X17" s="74">
        <v>0.15</v>
      </c>
      <c r="Y17" s="73" t="s">
        <v>83</v>
      </c>
      <c r="Z17" s="73"/>
      <c r="AA17" s="73"/>
      <c r="AB17" s="73"/>
      <c r="AC17" s="73"/>
      <c r="AD17" s="74">
        <v>0.15</v>
      </c>
      <c r="AE17" s="73" t="s">
        <v>83</v>
      </c>
      <c r="AF17" s="73"/>
      <c r="AG17" s="73"/>
      <c r="AH17" s="73"/>
      <c r="AI17" s="73"/>
      <c r="AJ17" s="74">
        <v>0.15</v>
      </c>
    </row>
    <row r="18" spans="1:36">
      <c r="A18" s="73" t="s">
        <v>84</v>
      </c>
      <c r="B18" s="73"/>
      <c r="C18" s="73"/>
      <c r="D18" s="73"/>
      <c r="E18" s="73"/>
      <c r="F18" s="74">
        <v>0.25</v>
      </c>
      <c r="G18" s="73" t="s">
        <v>84</v>
      </c>
      <c r="H18" s="73"/>
      <c r="I18" s="73"/>
      <c r="J18" s="73"/>
      <c r="K18" s="73"/>
      <c r="L18" s="74">
        <v>0.25</v>
      </c>
      <c r="M18" s="73" t="s">
        <v>84</v>
      </c>
      <c r="N18" s="73"/>
      <c r="O18" s="73"/>
      <c r="P18" s="73"/>
      <c r="Q18" s="73"/>
      <c r="R18" s="74">
        <v>0.25</v>
      </c>
      <c r="S18" s="73" t="s">
        <v>84</v>
      </c>
      <c r="T18" s="73"/>
      <c r="U18" s="73"/>
      <c r="V18" s="73"/>
      <c r="W18" s="73"/>
      <c r="X18" s="74">
        <v>0.25</v>
      </c>
      <c r="Y18" s="73" t="s">
        <v>84</v>
      </c>
      <c r="Z18" s="73"/>
      <c r="AA18" s="73"/>
      <c r="AB18" s="73"/>
      <c r="AC18" s="73"/>
      <c r="AD18" s="74">
        <v>0.25</v>
      </c>
      <c r="AE18" s="73" t="s">
        <v>84</v>
      </c>
      <c r="AF18" s="73"/>
      <c r="AG18" s="73"/>
      <c r="AH18" s="73"/>
      <c r="AI18" s="73"/>
      <c r="AJ18" s="74">
        <v>0.25</v>
      </c>
    </row>
    <row r="19" spans="1:36">
      <c r="A19" s="73"/>
      <c r="B19" s="73"/>
      <c r="C19" s="73"/>
      <c r="D19" s="73"/>
      <c r="E19" s="73"/>
      <c r="F19" s="75"/>
      <c r="G19" s="73"/>
      <c r="H19" s="73"/>
      <c r="I19" s="73"/>
      <c r="J19" s="73"/>
      <c r="K19" s="73"/>
      <c r="L19" s="75"/>
      <c r="M19" s="73"/>
      <c r="N19" s="73"/>
      <c r="O19" s="73"/>
      <c r="P19" s="73"/>
      <c r="Q19" s="73"/>
      <c r="R19" s="75"/>
      <c r="S19" s="73"/>
      <c r="T19" s="73"/>
      <c r="U19" s="73"/>
      <c r="V19" s="73"/>
      <c r="W19" s="73"/>
      <c r="X19" s="75"/>
      <c r="Y19" s="73"/>
      <c r="Z19" s="73"/>
      <c r="AA19" s="73"/>
      <c r="AB19" s="73"/>
      <c r="AC19" s="73"/>
      <c r="AD19" s="75"/>
      <c r="AE19" s="73"/>
      <c r="AF19" s="73"/>
      <c r="AG19" s="73"/>
      <c r="AH19" s="73"/>
      <c r="AI19" s="73"/>
      <c r="AJ19" s="75"/>
    </row>
    <row r="20" spans="1:36" ht="45">
      <c r="A20" s="76"/>
      <c r="B20" s="77" t="s">
        <v>85</v>
      </c>
      <c r="C20" s="77" t="s">
        <v>86</v>
      </c>
      <c r="D20" s="77" t="s">
        <v>87</v>
      </c>
      <c r="E20" s="78" t="s">
        <v>88</v>
      </c>
      <c r="F20" s="77" t="s">
        <v>88</v>
      </c>
      <c r="G20" s="76"/>
      <c r="H20" s="77" t="s">
        <v>85</v>
      </c>
      <c r="I20" s="77" t="s">
        <v>86</v>
      </c>
      <c r="J20" s="77" t="s">
        <v>87</v>
      </c>
      <c r="K20" s="78" t="s">
        <v>88</v>
      </c>
      <c r="L20" s="77" t="s">
        <v>88</v>
      </c>
      <c r="M20" s="76"/>
      <c r="N20" s="77" t="s">
        <v>85</v>
      </c>
      <c r="O20" s="77" t="s">
        <v>86</v>
      </c>
      <c r="P20" s="77" t="s">
        <v>87</v>
      </c>
      <c r="Q20" s="78" t="s">
        <v>88</v>
      </c>
      <c r="R20" s="77" t="s">
        <v>88</v>
      </c>
      <c r="S20" s="76"/>
      <c r="T20" s="77" t="s">
        <v>85</v>
      </c>
      <c r="U20" s="77" t="s">
        <v>86</v>
      </c>
      <c r="V20" s="77" t="s">
        <v>87</v>
      </c>
      <c r="W20" s="78" t="s">
        <v>88</v>
      </c>
      <c r="X20" s="77" t="s">
        <v>88</v>
      </c>
      <c r="Y20" s="76"/>
      <c r="Z20" s="77" t="s">
        <v>85</v>
      </c>
      <c r="AA20" s="77" t="s">
        <v>86</v>
      </c>
      <c r="AB20" s="77" t="s">
        <v>87</v>
      </c>
      <c r="AC20" s="78" t="s">
        <v>88</v>
      </c>
      <c r="AD20" s="77" t="s">
        <v>88</v>
      </c>
      <c r="AE20" s="76"/>
      <c r="AF20" s="77" t="s">
        <v>85</v>
      </c>
      <c r="AG20" s="77" t="s">
        <v>86</v>
      </c>
      <c r="AH20" s="77" t="s">
        <v>87</v>
      </c>
      <c r="AI20" s="78" t="s">
        <v>88</v>
      </c>
      <c r="AJ20" s="77" t="s">
        <v>88</v>
      </c>
    </row>
    <row r="21" spans="1:36">
      <c r="A21" s="308" t="s">
        <v>89</v>
      </c>
      <c r="B21" s="309"/>
      <c r="C21" s="309"/>
      <c r="D21" s="309"/>
      <c r="E21" s="309"/>
      <c r="F21" s="310"/>
      <c r="G21" s="308" t="s">
        <v>89</v>
      </c>
      <c r="H21" s="309"/>
      <c r="I21" s="309"/>
      <c r="J21" s="309"/>
      <c r="K21" s="309"/>
      <c r="L21" s="310"/>
      <c r="M21" s="308" t="s">
        <v>89</v>
      </c>
      <c r="N21" s="309"/>
      <c r="O21" s="309"/>
      <c r="P21" s="309"/>
      <c r="Q21" s="309"/>
      <c r="R21" s="310"/>
      <c r="S21" s="308" t="s">
        <v>89</v>
      </c>
      <c r="T21" s="309"/>
      <c r="U21" s="309"/>
      <c r="V21" s="309"/>
      <c r="W21" s="309"/>
      <c r="X21" s="310"/>
      <c r="Y21" s="308" t="s">
        <v>89</v>
      </c>
      <c r="Z21" s="309"/>
      <c r="AA21" s="309"/>
      <c r="AB21" s="309"/>
      <c r="AC21" s="309"/>
      <c r="AD21" s="310"/>
      <c r="AE21" s="308" t="s">
        <v>89</v>
      </c>
      <c r="AF21" s="309"/>
      <c r="AG21" s="309"/>
      <c r="AH21" s="309"/>
      <c r="AI21" s="309"/>
      <c r="AJ21" s="310"/>
    </row>
    <row r="22" spans="1:36" ht="90">
      <c r="A22" s="79" t="s">
        <v>90</v>
      </c>
      <c r="B22" s="80" t="s">
        <v>91</v>
      </c>
      <c r="C22" s="240">
        <v>20</v>
      </c>
      <c r="D22" s="241"/>
      <c r="E22" s="241">
        <v>884</v>
      </c>
      <c r="F22" s="245">
        <v>884</v>
      </c>
      <c r="G22" s="79" t="s">
        <v>90</v>
      </c>
      <c r="H22" s="80" t="s">
        <v>91</v>
      </c>
      <c r="I22" s="240">
        <v>20</v>
      </c>
      <c r="J22" s="241"/>
      <c r="K22" s="241">
        <f>I22*44.4</f>
        <v>888</v>
      </c>
      <c r="L22" s="245">
        <v>888</v>
      </c>
      <c r="M22" s="79" t="s">
        <v>90</v>
      </c>
      <c r="N22" s="80" t="s">
        <v>91</v>
      </c>
      <c r="O22" s="240">
        <v>20</v>
      </c>
      <c r="P22" s="241"/>
      <c r="Q22" s="241">
        <f>O22*44.6</f>
        <v>892</v>
      </c>
      <c r="R22" s="245">
        <v>892</v>
      </c>
      <c r="S22" s="79" t="s">
        <v>90</v>
      </c>
      <c r="T22" s="80" t="s">
        <v>91</v>
      </c>
      <c r="U22" s="240">
        <v>20</v>
      </c>
      <c r="V22" s="241"/>
      <c r="W22" s="241">
        <f>U22*44.8</f>
        <v>896</v>
      </c>
      <c r="X22" s="245">
        <v>896</v>
      </c>
      <c r="Y22" s="79" t="s">
        <v>90</v>
      </c>
      <c r="Z22" s="80" t="s">
        <v>91</v>
      </c>
      <c r="AA22" s="240">
        <v>20</v>
      </c>
      <c r="AB22" s="241"/>
      <c r="AC22" s="241">
        <f>AA22*45</f>
        <v>900</v>
      </c>
      <c r="AD22" s="245">
        <v>900</v>
      </c>
      <c r="AE22" s="79" t="s">
        <v>90</v>
      </c>
      <c r="AF22" s="80" t="s">
        <v>91</v>
      </c>
      <c r="AG22" s="240">
        <v>20</v>
      </c>
      <c r="AH22" s="241"/>
      <c r="AI22" s="241">
        <f>AG22*45.2</f>
        <v>904</v>
      </c>
      <c r="AJ22" s="245">
        <v>904</v>
      </c>
    </row>
    <row r="23" spans="1:36" ht="30">
      <c r="A23" s="82" t="s">
        <v>92</v>
      </c>
      <c r="B23" s="80" t="s">
        <v>93</v>
      </c>
      <c r="C23" s="242">
        <v>3</v>
      </c>
      <c r="D23" s="241"/>
      <c r="E23" s="241">
        <v>132.6</v>
      </c>
      <c r="F23" s="246">
        <v>133</v>
      </c>
      <c r="G23" s="82" t="s">
        <v>92</v>
      </c>
      <c r="H23" s="80" t="s">
        <v>93</v>
      </c>
      <c r="I23" s="242">
        <v>3</v>
      </c>
      <c r="J23" s="241"/>
      <c r="K23" s="241">
        <f>I23*44.4</f>
        <v>133.19999999999999</v>
      </c>
      <c r="L23" s="246">
        <v>133</v>
      </c>
      <c r="M23" s="82" t="s">
        <v>92</v>
      </c>
      <c r="N23" s="80" t="s">
        <v>93</v>
      </c>
      <c r="O23" s="242">
        <v>3</v>
      </c>
      <c r="P23" s="241"/>
      <c r="Q23" s="241">
        <f>O23*44.6</f>
        <v>133.80000000000001</v>
      </c>
      <c r="R23" s="246">
        <v>134</v>
      </c>
      <c r="S23" s="82" t="s">
        <v>92</v>
      </c>
      <c r="T23" s="80" t="s">
        <v>93</v>
      </c>
      <c r="U23" s="242">
        <v>3</v>
      </c>
      <c r="V23" s="241"/>
      <c r="W23" s="241">
        <f>U23*44.8</f>
        <v>134.39999999999998</v>
      </c>
      <c r="X23" s="246">
        <v>135</v>
      </c>
      <c r="Y23" s="82" t="s">
        <v>92</v>
      </c>
      <c r="Z23" s="80" t="s">
        <v>93</v>
      </c>
      <c r="AA23" s="242">
        <v>3</v>
      </c>
      <c r="AB23" s="241"/>
      <c r="AC23" s="241">
        <f>AA23*45</f>
        <v>135</v>
      </c>
      <c r="AD23" s="246">
        <v>135</v>
      </c>
      <c r="AE23" s="82" t="s">
        <v>92</v>
      </c>
      <c r="AF23" s="80" t="s">
        <v>93</v>
      </c>
      <c r="AG23" s="242">
        <v>3</v>
      </c>
      <c r="AH23" s="241"/>
      <c r="AI23" s="241">
        <f>AG23*45.2</f>
        <v>135.60000000000002</v>
      </c>
      <c r="AJ23" s="246">
        <v>136</v>
      </c>
    </row>
    <row r="24" spans="1:36">
      <c r="A24" s="308" t="s">
        <v>94</v>
      </c>
      <c r="B24" s="309"/>
      <c r="C24" s="309"/>
      <c r="D24" s="309"/>
      <c r="E24" s="309"/>
      <c r="F24" s="311"/>
      <c r="G24" s="308" t="s">
        <v>94</v>
      </c>
      <c r="H24" s="309"/>
      <c r="I24" s="309"/>
      <c r="J24" s="309"/>
      <c r="K24" s="309"/>
      <c r="L24" s="311"/>
      <c r="M24" s="308" t="s">
        <v>94</v>
      </c>
      <c r="N24" s="309"/>
      <c r="O24" s="309"/>
      <c r="P24" s="309"/>
      <c r="Q24" s="309"/>
      <c r="R24" s="311"/>
      <c r="S24" s="308" t="s">
        <v>94</v>
      </c>
      <c r="T24" s="309"/>
      <c r="U24" s="309"/>
      <c r="V24" s="309"/>
      <c r="W24" s="309"/>
      <c r="X24" s="311"/>
      <c r="Y24" s="308" t="s">
        <v>94</v>
      </c>
      <c r="Z24" s="309"/>
      <c r="AA24" s="309"/>
      <c r="AB24" s="309"/>
      <c r="AC24" s="309"/>
      <c r="AD24" s="311"/>
      <c r="AE24" s="308" t="s">
        <v>94</v>
      </c>
      <c r="AF24" s="309"/>
      <c r="AG24" s="309"/>
      <c r="AH24" s="309"/>
      <c r="AI24" s="309"/>
      <c r="AJ24" s="311"/>
    </row>
    <row r="25" spans="1:36" ht="60">
      <c r="A25" s="83" t="s">
        <v>95</v>
      </c>
      <c r="B25" s="80" t="s">
        <v>96</v>
      </c>
      <c r="C25" s="242">
        <v>2</v>
      </c>
      <c r="D25" s="242"/>
      <c r="E25" s="241">
        <v>88.4</v>
      </c>
      <c r="F25" s="245">
        <v>88</v>
      </c>
      <c r="G25" s="83" t="s">
        <v>95</v>
      </c>
      <c r="H25" s="80" t="s">
        <v>96</v>
      </c>
      <c r="I25" s="242">
        <v>2</v>
      </c>
      <c r="J25" s="242"/>
      <c r="K25" s="241">
        <f>I25*44.4</f>
        <v>88.8</v>
      </c>
      <c r="L25" s="245">
        <v>89</v>
      </c>
      <c r="M25" s="83" t="s">
        <v>95</v>
      </c>
      <c r="N25" s="80" t="s">
        <v>96</v>
      </c>
      <c r="O25" s="242">
        <v>2</v>
      </c>
      <c r="P25" s="242"/>
      <c r="Q25" s="241">
        <f>O25*44.6</f>
        <v>89.2</v>
      </c>
      <c r="R25" s="245">
        <v>89</v>
      </c>
      <c r="S25" s="83" t="s">
        <v>95</v>
      </c>
      <c r="T25" s="80" t="s">
        <v>96</v>
      </c>
      <c r="U25" s="242">
        <v>2</v>
      </c>
      <c r="V25" s="242"/>
      <c r="W25" s="241">
        <f>U25*44.8</f>
        <v>89.6</v>
      </c>
      <c r="X25" s="245">
        <v>90</v>
      </c>
      <c r="Y25" s="83" t="s">
        <v>95</v>
      </c>
      <c r="Z25" s="80" t="s">
        <v>96</v>
      </c>
      <c r="AA25" s="242">
        <v>2</v>
      </c>
      <c r="AB25" s="242"/>
      <c r="AC25" s="241">
        <f>AA25*45</f>
        <v>90</v>
      </c>
      <c r="AD25" s="245">
        <v>90</v>
      </c>
      <c r="AE25" s="83" t="s">
        <v>95</v>
      </c>
      <c r="AF25" s="80" t="s">
        <v>96</v>
      </c>
      <c r="AG25" s="242">
        <v>2</v>
      </c>
      <c r="AH25" s="242"/>
      <c r="AI25" s="241">
        <f>AG25*45.2</f>
        <v>90.4</v>
      </c>
      <c r="AJ25" s="245">
        <v>90</v>
      </c>
    </row>
    <row r="26" spans="1:36" ht="18.75">
      <c r="A26" s="84"/>
      <c r="B26" s="85"/>
      <c r="C26" s="86"/>
      <c r="D26" s="86"/>
      <c r="E26" s="87"/>
      <c r="F26" s="88">
        <f>F22+F23+F25</f>
        <v>1105</v>
      </c>
      <c r="G26" s="84"/>
      <c r="H26" s="85"/>
      <c r="I26" s="86"/>
      <c r="J26" s="86"/>
      <c r="K26" s="87"/>
      <c r="L26" s="88">
        <f>L22+L23+L25</f>
        <v>1110</v>
      </c>
      <c r="M26" s="84"/>
      <c r="N26" s="85"/>
      <c r="O26" s="86"/>
      <c r="P26" s="86"/>
      <c r="Q26" s="87"/>
      <c r="R26" s="88">
        <f>R22+R23+R25</f>
        <v>1115</v>
      </c>
      <c r="S26" s="84"/>
      <c r="T26" s="85"/>
      <c r="U26" s="86"/>
      <c r="V26" s="86"/>
      <c r="W26" s="87"/>
      <c r="X26" s="88">
        <f>X22+X23+X25</f>
        <v>1121</v>
      </c>
      <c r="Y26" s="84"/>
      <c r="Z26" s="85"/>
      <c r="AA26" s="86"/>
      <c r="AB26" s="86"/>
      <c r="AC26" s="87"/>
      <c r="AD26" s="88">
        <f>AD22+AD23+AD25</f>
        <v>1125</v>
      </c>
      <c r="AE26" s="84"/>
      <c r="AF26" s="85"/>
      <c r="AG26" s="86"/>
      <c r="AH26" s="86"/>
      <c r="AI26" s="87"/>
      <c r="AJ26" s="88">
        <f>AJ22+AJ23+AJ25</f>
        <v>1130</v>
      </c>
    </row>
    <row r="27" spans="1:36">
      <c r="A27" s="308" t="s">
        <v>97</v>
      </c>
      <c r="B27" s="309"/>
      <c r="C27" s="309"/>
      <c r="D27" s="309"/>
      <c r="E27" s="309"/>
      <c r="F27" s="311"/>
      <c r="G27" s="308" t="s">
        <v>97</v>
      </c>
      <c r="H27" s="309"/>
      <c r="I27" s="309"/>
      <c r="J27" s="309"/>
      <c r="K27" s="309"/>
      <c r="L27" s="311"/>
      <c r="M27" s="308" t="s">
        <v>97</v>
      </c>
      <c r="N27" s="309"/>
      <c r="O27" s="309"/>
      <c r="P27" s="309"/>
      <c r="Q27" s="309"/>
      <c r="R27" s="311"/>
      <c r="S27" s="308" t="s">
        <v>97</v>
      </c>
      <c r="T27" s="309"/>
      <c r="U27" s="309"/>
      <c r="V27" s="309"/>
      <c r="W27" s="309"/>
      <c r="X27" s="311"/>
      <c r="Y27" s="308" t="s">
        <v>97</v>
      </c>
      <c r="Z27" s="309"/>
      <c r="AA27" s="309"/>
      <c r="AB27" s="309"/>
      <c r="AC27" s="309"/>
      <c r="AD27" s="311"/>
      <c r="AE27" s="308" t="s">
        <v>97</v>
      </c>
      <c r="AF27" s="309"/>
      <c r="AG27" s="309"/>
      <c r="AH27" s="309"/>
      <c r="AI27" s="309"/>
      <c r="AJ27" s="311"/>
    </row>
    <row r="28" spans="1:36" ht="105">
      <c r="A28" s="83" t="s">
        <v>98</v>
      </c>
      <c r="B28" s="89" t="s">
        <v>99</v>
      </c>
      <c r="C28" s="243">
        <v>5</v>
      </c>
      <c r="D28" s="243"/>
      <c r="E28" s="243">
        <v>221</v>
      </c>
      <c r="F28" s="247">
        <v>221</v>
      </c>
      <c r="G28" s="83" t="s">
        <v>98</v>
      </c>
      <c r="H28" s="89" t="s">
        <v>99</v>
      </c>
      <c r="I28" s="243">
        <v>5</v>
      </c>
      <c r="J28" s="243"/>
      <c r="K28" s="243">
        <f>I28*44.4</f>
        <v>222</v>
      </c>
      <c r="L28" s="247">
        <v>222</v>
      </c>
      <c r="M28" s="83" t="s">
        <v>98</v>
      </c>
      <c r="N28" s="89" t="s">
        <v>99</v>
      </c>
      <c r="O28" s="243">
        <v>5</v>
      </c>
      <c r="P28" s="243"/>
      <c r="Q28" s="243">
        <f>O28*44.6</f>
        <v>223</v>
      </c>
      <c r="R28" s="247">
        <v>223</v>
      </c>
      <c r="S28" s="83" t="s">
        <v>98</v>
      </c>
      <c r="T28" s="89" t="s">
        <v>99</v>
      </c>
      <c r="U28" s="243">
        <v>5</v>
      </c>
      <c r="V28" s="243"/>
      <c r="W28" s="243">
        <f>U28*44.8</f>
        <v>224</v>
      </c>
      <c r="X28" s="247">
        <v>224</v>
      </c>
      <c r="Y28" s="83" t="s">
        <v>98</v>
      </c>
      <c r="Z28" s="89" t="s">
        <v>99</v>
      </c>
      <c r="AA28" s="243">
        <v>5</v>
      </c>
      <c r="AB28" s="243"/>
      <c r="AC28" s="243">
        <f>AA28*45</f>
        <v>225</v>
      </c>
      <c r="AD28" s="247">
        <v>225</v>
      </c>
      <c r="AE28" s="83" t="s">
        <v>98</v>
      </c>
      <c r="AF28" s="89" t="s">
        <v>99</v>
      </c>
      <c r="AG28" s="243">
        <v>5</v>
      </c>
      <c r="AH28" s="243"/>
      <c r="AI28" s="243">
        <f>AG28*45.2</f>
        <v>226</v>
      </c>
      <c r="AJ28" s="247">
        <v>226</v>
      </c>
    </row>
    <row r="29" spans="1:36" ht="18.75">
      <c r="A29" s="90"/>
      <c r="B29" s="91"/>
      <c r="C29" s="92"/>
      <c r="D29" s="92"/>
      <c r="E29" s="92"/>
      <c r="F29" s="93">
        <f>SUM(F28)</f>
        <v>221</v>
      </c>
      <c r="G29" s="90"/>
      <c r="H29" s="91"/>
      <c r="I29" s="92"/>
      <c r="J29" s="92"/>
      <c r="K29" s="92"/>
      <c r="L29" s="93">
        <f>SUM(L28)</f>
        <v>222</v>
      </c>
      <c r="M29" s="90"/>
      <c r="N29" s="91"/>
      <c r="O29" s="92"/>
      <c r="P29" s="92"/>
      <c r="Q29" s="92"/>
      <c r="R29" s="93">
        <f>SUM(R28)</f>
        <v>223</v>
      </c>
      <c r="S29" s="90"/>
      <c r="T29" s="91"/>
      <c r="U29" s="92"/>
      <c r="V29" s="92"/>
      <c r="W29" s="92"/>
      <c r="X29" s="93">
        <f>SUM(X28)</f>
        <v>224</v>
      </c>
      <c r="Y29" s="90"/>
      <c r="Z29" s="91"/>
      <c r="AA29" s="92"/>
      <c r="AB29" s="92"/>
      <c r="AC29" s="92"/>
      <c r="AD29" s="93">
        <f>SUM(AD28)</f>
        <v>225</v>
      </c>
      <c r="AE29" s="90"/>
      <c r="AF29" s="91"/>
      <c r="AG29" s="92"/>
      <c r="AH29" s="92"/>
      <c r="AI29" s="92"/>
      <c r="AJ29" s="93">
        <f>SUM(AJ28)</f>
        <v>226</v>
      </c>
    </row>
    <row r="30" spans="1:36" ht="18.75">
      <c r="A30" s="94"/>
      <c r="B30" s="95"/>
      <c r="C30" s="96"/>
      <c r="D30" s="96"/>
      <c r="E30" s="96"/>
      <c r="F30" s="97">
        <f>F26+F29</f>
        <v>1326</v>
      </c>
      <c r="G30" s="94"/>
      <c r="H30" s="95"/>
      <c r="I30" s="96"/>
      <c r="J30" s="96"/>
      <c r="K30" s="96"/>
      <c r="L30" s="97">
        <f>L26+L29</f>
        <v>1332</v>
      </c>
      <c r="M30" s="94"/>
      <c r="N30" s="95"/>
      <c r="O30" s="96"/>
      <c r="P30" s="96"/>
      <c r="Q30" s="96"/>
      <c r="R30" s="97">
        <f>R26+R29</f>
        <v>1338</v>
      </c>
      <c r="S30" s="94"/>
      <c r="T30" s="95"/>
      <c r="U30" s="96"/>
      <c r="V30" s="96"/>
      <c r="W30" s="96"/>
      <c r="X30" s="97">
        <f>X26+X29</f>
        <v>1345</v>
      </c>
      <c r="Y30" s="94"/>
      <c r="Z30" s="95"/>
      <c r="AA30" s="96"/>
      <c r="AB30" s="96"/>
      <c r="AC30" s="96"/>
      <c r="AD30" s="97">
        <f>AD26+AD29</f>
        <v>1350</v>
      </c>
      <c r="AE30" s="94"/>
      <c r="AF30" s="95"/>
      <c r="AG30" s="96"/>
      <c r="AH30" s="96"/>
      <c r="AI30" s="96"/>
      <c r="AJ30" s="97">
        <f>AJ26+AJ29</f>
        <v>1356</v>
      </c>
    </row>
    <row r="31" spans="1:36" ht="18.75">
      <c r="A31" s="94"/>
      <c r="B31" s="95"/>
      <c r="C31" s="96"/>
      <c r="D31" s="96"/>
      <c r="E31" s="96"/>
      <c r="F31" s="97"/>
      <c r="G31" s="94"/>
      <c r="H31" s="95"/>
      <c r="I31" s="96"/>
      <c r="J31" s="96"/>
      <c r="K31" s="96"/>
      <c r="L31" s="97"/>
      <c r="M31" s="94"/>
      <c r="N31" s="95"/>
      <c r="O31" s="96"/>
      <c r="P31" s="96"/>
      <c r="Q31" s="96"/>
      <c r="R31" s="97"/>
      <c r="S31" s="94"/>
      <c r="T31" s="95"/>
      <c r="U31" s="96"/>
      <c r="V31" s="96"/>
      <c r="W31" s="96"/>
      <c r="X31" s="97"/>
      <c r="Y31" s="94"/>
      <c r="Z31" s="95"/>
      <c r="AA31" s="96"/>
      <c r="AB31" s="96"/>
      <c r="AC31" s="96"/>
      <c r="AD31" s="97"/>
      <c r="AE31" s="94"/>
      <c r="AF31" s="95"/>
      <c r="AG31" s="96"/>
      <c r="AH31" s="96"/>
      <c r="AI31" s="96"/>
      <c r="AJ31" s="97"/>
    </row>
    <row r="32" spans="1:36">
      <c r="A32" s="312" t="s">
        <v>100</v>
      </c>
      <c r="B32" s="313"/>
      <c r="C32" s="313"/>
      <c r="D32" s="313"/>
      <c r="E32" s="313"/>
      <c r="F32" s="314"/>
      <c r="G32" s="312" t="s">
        <v>100</v>
      </c>
      <c r="H32" s="313"/>
      <c r="I32" s="313"/>
      <c r="J32" s="313"/>
      <c r="K32" s="313"/>
      <c r="L32" s="314"/>
      <c r="M32" s="312" t="s">
        <v>100</v>
      </c>
      <c r="N32" s="313"/>
      <c r="O32" s="313"/>
      <c r="P32" s="313"/>
      <c r="Q32" s="313"/>
      <c r="R32" s="314"/>
      <c r="S32" s="312" t="s">
        <v>100</v>
      </c>
      <c r="T32" s="313"/>
      <c r="U32" s="313"/>
      <c r="V32" s="313"/>
      <c r="W32" s="313"/>
      <c r="X32" s="314"/>
      <c r="Y32" s="312" t="s">
        <v>100</v>
      </c>
      <c r="Z32" s="313"/>
      <c r="AA32" s="313"/>
      <c r="AB32" s="313"/>
      <c r="AC32" s="313"/>
      <c r="AD32" s="314"/>
      <c r="AE32" s="312" t="s">
        <v>100</v>
      </c>
      <c r="AF32" s="313"/>
      <c r="AG32" s="313"/>
      <c r="AH32" s="313"/>
      <c r="AI32" s="313"/>
      <c r="AJ32" s="314"/>
    </row>
    <row r="33" spans="1:36" ht="90">
      <c r="A33" s="83" t="s">
        <v>101</v>
      </c>
      <c r="B33" s="80" t="s">
        <v>102</v>
      </c>
      <c r="C33" s="242"/>
      <c r="D33" s="145">
        <v>4</v>
      </c>
      <c r="E33" s="241">
        <v>176.8</v>
      </c>
      <c r="F33" s="248">
        <v>177</v>
      </c>
      <c r="G33" s="83" t="s">
        <v>101</v>
      </c>
      <c r="H33" s="80" t="s">
        <v>102</v>
      </c>
      <c r="I33" s="242"/>
      <c r="J33" s="145">
        <v>4</v>
      </c>
      <c r="K33" s="241">
        <f>J33*44.4</f>
        <v>177.6</v>
      </c>
      <c r="L33" s="248">
        <v>178</v>
      </c>
      <c r="M33" s="83" t="s">
        <v>101</v>
      </c>
      <c r="N33" s="80" t="s">
        <v>102</v>
      </c>
      <c r="O33" s="242"/>
      <c r="P33" s="145">
        <v>4</v>
      </c>
      <c r="Q33" s="241">
        <f>P33*44.6</f>
        <v>178.4</v>
      </c>
      <c r="R33" s="248">
        <v>179</v>
      </c>
      <c r="S33" s="83" t="s">
        <v>101</v>
      </c>
      <c r="T33" s="80" t="s">
        <v>102</v>
      </c>
      <c r="U33" s="242"/>
      <c r="V33" s="145">
        <v>4</v>
      </c>
      <c r="W33" s="241">
        <f>V33*44.8</f>
        <v>179.2</v>
      </c>
      <c r="X33" s="248">
        <v>179</v>
      </c>
      <c r="Y33" s="83" t="s">
        <v>101</v>
      </c>
      <c r="Z33" s="80" t="s">
        <v>102</v>
      </c>
      <c r="AA33" s="242"/>
      <c r="AB33" s="145">
        <v>4</v>
      </c>
      <c r="AC33" s="241">
        <f>AB33*45</f>
        <v>180</v>
      </c>
      <c r="AD33" s="248">
        <v>180</v>
      </c>
      <c r="AE33" s="83" t="s">
        <v>101</v>
      </c>
      <c r="AF33" s="80" t="s">
        <v>102</v>
      </c>
      <c r="AG33" s="242"/>
      <c r="AH33" s="145">
        <v>4</v>
      </c>
      <c r="AI33" s="241">
        <f>AH33*45.2</f>
        <v>180.8</v>
      </c>
      <c r="AJ33" s="248">
        <v>181</v>
      </c>
    </row>
    <row r="34" spans="1:36" ht="60">
      <c r="A34" s="79" t="s">
        <v>103</v>
      </c>
      <c r="B34" s="80" t="s">
        <v>104</v>
      </c>
      <c r="C34" s="241"/>
      <c r="D34" s="242">
        <v>2</v>
      </c>
      <c r="E34" s="241">
        <v>88.4</v>
      </c>
      <c r="F34" s="248">
        <v>88</v>
      </c>
      <c r="G34" s="79" t="s">
        <v>103</v>
      </c>
      <c r="H34" s="80" t="s">
        <v>104</v>
      </c>
      <c r="I34" s="241"/>
      <c r="J34" s="242">
        <v>2</v>
      </c>
      <c r="K34" s="241">
        <f>J34*44.4</f>
        <v>88.8</v>
      </c>
      <c r="L34" s="248">
        <v>89</v>
      </c>
      <c r="M34" s="79" t="s">
        <v>103</v>
      </c>
      <c r="N34" s="80" t="s">
        <v>104</v>
      </c>
      <c r="O34" s="241"/>
      <c r="P34" s="242">
        <v>2</v>
      </c>
      <c r="Q34" s="241">
        <f>P34*44.6</f>
        <v>89.2</v>
      </c>
      <c r="R34" s="248">
        <v>89</v>
      </c>
      <c r="S34" s="79" t="s">
        <v>103</v>
      </c>
      <c r="T34" s="80" t="s">
        <v>104</v>
      </c>
      <c r="U34" s="241"/>
      <c r="V34" s="242">
        <v>2</v>
      </c>
      <c r="W34" s="241">
        <f>V34*44.8</f>
        <v>89.6</v>
      </c>
      <c r="X34" s="248">
        <v>89</v>
      </c>
      <c r="Y34" s="79" t="s">
        <v>103</v>
      </c>
      <c r="Z34" s="80" t="s">
        <v>104</v>
      </c>
      <c r="AA34" s="241"/>
      <c r="AB34" s="242">
        <v>2</v>
      </c>
      <c r="AC34" s="241">
        <f>AB34*45</f>
        <v>90</v>
      </c>
      <c r="AD34" s="248">
        <v>90</v>
      </c>
      <c r="AE34" s="79" t="s">
        <v>103</v>
      </c>
      <c r="AF34" s="80" t="s">
        <v>104</v>
      </c>
      <c r="AG34" s="241"/>
      <c r="AH34" s="242">
        <v>2</v>
      </c>
      <c r="AI34" s="241">
        <f>AH34*45.2</f>
        <v>90.4</v>
      </c>
      <c r="AJ34" s="248">
        <v>90</v>
      </c>
    </row>
    <row r="35" spans="1:36" ht="18.75">
      <c r="A35" s="90"/>
      <c r="B35" s="98"/>
      <c r="C35" s="99"/>
      <c r="D35" s="99"/>
      <c r="E35" s="99"/>
      <c r="F35" s="100">
        <f>F33+F34</f>
        <v>265</v>
      </c>
      <c r="G35" s="90"/>
      <c r="H35" s="98"/>
      <c r="I35" s="99"/>
      <c r="J35" s="99"/>
      <c r="K35" s="99"/>
      <c r="L35" s="100">
        <f>L33+L34</f>
        <v>267</v>
      </c>
      <c r="M35" s="90"/>
      <c r="N35" s="98"/>
      <c r="O35" s="99"/>
      <c r="P35" s="99"/>
      <c r="Q35" s="99"/>
      <c r="R35" s="100">
        <f>R33+R34</f>
        <v>268</v>
      </c>
      <c r="S35" s="90"/>
      <c r="T35" s="98"/>
      <c r="U35" s="99"/>
      <c r="V35" s="99"/>
      <c r="W35" s="99"/>
      <c r="X35" s="100">
        <f>X33+X34</f>
        <v>268</v>
      </c>
      <c r="Y35" s="90"/>
      <c r="Z35" s="98"/>
      <c r="AA35" s="99"/>
      <c r="AB35" s="99"/>
      <c r="AC35" s="99"/>
      <c r="AD35" s="100">
        <f>AD33+AD34</f>
        <v>270</v>
      </c>
      <c r="AE35" s="90"/>
      <c r="AF35" s="98"/>
      <c r="AG35" s="99"/>
      <c r="AH35" s="99"/>
      <c r="AI35" s="99"/>
      <c r="AJ35" s="100">
        <f>AJ33+AJ34</f>
        <v>271</v>
      </c>
    </row>
    <row r="36" spans="1:36">
      <c r="A36" s="308" t="s">
        <v>105</v>
      </c>
      <c r="B36" s="309"/>
      <c r="C36" s="309"/>
      <c r="D36" s="309"/>
      <c r="E36" s="309"/>
      <c r="F36" s="311"/>
      <c r="G36" s="308" t="s">
        <v>105</v>
      </c>
      <c r="H36" s="309"/>
      <c r="I36" s="309"/>
      <c r="J36" s="309"/>
      <c r="K36" s="309"/>
      <c r="L36" s="311"/>
      <c r="M36" s="308" t="s">
        <v>105</v>
      </c>
      <c r="N36" s="309"/>
      <c r="O36" s="309"/>
      <c r="P36" s="309"/>
      <c r="Q36" s="309"/>
      <c r="R36" s="311"/>
      <c r="S36" s="308" t="s">
        <v>105</v>
      </c>
      <c r="T36" s="309"/>
      <c r="U36" s="309"/>
      <c r="V36" s="309"/>
      <c r="W36" s="309"/>
      <c r="X36" s="311"/>
      <c r="Y36" s="308" t="s">
        <v>105</v>
      </c>
      <c r="Z36" s="309"/>
      <c r="AA36" s="309"/>
      <c r="AB36" s="309"/>
      <c r="AC36" s="309"/>
      <c r="AD36" s="311"/>
      <c r="AE36" s="308" t="s">
        <v>105</v>
      </c>
      <c r="AF36" s="309"/>
      <c r="AG36" s="309"/>
      <c r="AH36" s="309"/>
      <c r="AI36" s="309"/>
      <c r="AJ36" s="311"/>
    </row>
    <row r="37" spans="1:36" ht="18.75">
      <c r="A37" s="79" t="s">
        <v>106</v>
      </c>
      <c r="B37" s="80" t="s">
        <v>107</v>
      </c>
      <c r="C37" s="81"/>
      <c r="D37" s="242">
        <v>4</v>
      </c>
      <c r="E37" s="241">
        <v>176.8</v>
      </c>
      <c r="F37" s="249">
        <v>177</v>
      </c>
      <c r="G37" s="79" t="s">
        <v>106</v>
      </c>
      <c r="H37" s="80" t="s">
        <v>107</v>
      </c>
      <c r="I37" s="81"/>
      <c r="J37" s="242">
        <v>4</v>
      </c>
      <c r="K37" s="241">
        <f>J37*44.4</f>
        <v>177.6</v>
      </c>
      <c r="L37" s="249">
        <v>177</v>
      </c>
      <c r="M37" s="79" t="s">
        <v>106</v>
      </c>
      <c r="N37" s="80" t="s">
        <v>107</v>
      </c>
      <c r="O37" s="81"/>
      <c r="P37" s="242">
        <v>4</v>
      </c>
      <c r="Q37" s="241">
        <f>P37*44.6</f>
        <v>178.4</v>
      </c>
      <c r="R37" s="249">
        <v>178</v>
      </c>
      <c r="S37" s="79" t="s">
        <v>106</v>
      </c>
      <c r="T37" s="80" t="s">
        <v>107</v>
      </c>
      <c r="U37" s="81"/>
      <c r="V37" s="242">
        <v>4</v>
      </c>
      <c r="W37" s="241">
        <f>V37*44.8</f>
        <v>179.2</v>
      </c>
      <c r="X37" s="249">
        <v>179</v>
      </c>
      <c r="Y37" s="79" t="s">
        <v>106</v>
      </c>
      <c r="Z37" s="80" t="s">
        <v>107</v>
      </c>
      <c r="AA37" s="81"/>
      <c r="AB37" s="242">
        <v>4</v>
      </c>
      <c r="AC37" s="241">
        <f>AB37*45</f>
        <v>180</v>
      </c>
      <c r="AD37" s="249">
        <v>180</v>
      </c>
      <c r="AE37" s="79" t="s">
        <v>106</v>
      </c>
      <c r="AF37" s="80" t="s">
        <v>107</v>
      </c>
      <c r="AG37" s="81"/>
      <c r="AH37" s="242">
        <v>4</v>
      </c>
      <c r="AI37" s="241">
        <f>AH37*45.2</f>
        <v>180.8</v>
      </c>
      <c r="AJ37" s="249">
        <v>181</v>
      </c>
    </row>
    <row r="38" spans="1:36" ht="18.75">
      <c r="A38" s="101"/>
      <c r="B38" s="98"/>
      <c r="C38" s="99"/>
      <c r="D38" s="99"/>
      <c r="E38" s="99"/>
      <c r="F38" s="100">
        <f>SUM(F37)</f>
        <v>177</v>
      </c>
      <c r="G38" s="101"/>
      <c r="H38" s="98"/>
      <c r="I38" s="99"/>
      <c r="J38" s="99"/>
      <c r="K38" s="99"/>
      <c r="L38" s="100">
        <f>SUM(L37)</f>
        <v>177</v>
      </c>
      <c r="M38" s="101"/>
      <c r="N38" s="98"/>
      <c r="O38" s="99"/>
      <c r="P38" s="99"/>
      <c r="Q38" s="99"/>
      <c r="R38" s="100">
        <f>SUM(R37)</f>
        <v>178</v>
      </c>
      <c r="S38" s="101"/>
      <c r="T38" s="98"/>
      <c r="U38" s="99"/>
      <c r="V38" s="99"/>
      <c r="W38" s="99"/>
      <c r="X38" s="100">
        <f>SUM(X37)</f>
        <v>179</v>
      </c>
      <c r="Y38" s="101"/>
      <c r="Z38" s="98"/>
      <c r="AA38" s="99"/>
      <c r="AB38" s="99"/>
      <c r="AC38" s="99"/>
      <c r="AD38" s="100">
        <f>SUM(AD37)</f>
        <v>180</v>
      </c>
      <c r="AE38" s="101"/>
      <c r="AF38" s="98"/>
      <c r="AG38" s="99"/>
      <c r="AH38" s="99"/>
      <c r="AI38" s="99"/>
      <c r="AJ38" s="100">
        <f>SUM(AJ37)</f>
        <v>181</v>
      </c>
    </row>
    <row r="39" spans="1:36" ht="18.75">
      <c r="A39" s="304"/>
      <c r="B39" s="305"/>
      <c r="C39" s="244">
        <f>C22+C23+C25+C28+C33+C34+C37</f>
        <v>30</v>
      </c>
      <c r="D39" s="244">
        <f>D22+D23+D25+D28+D33+D34+D37</f>
        <v>10</v>
      </c>
      <c r="E39" s="103"/>
      <c r="F39" s="102"/>
      <c r="G39" s="304"/>
      <c r="H39" s="305"/>
      <c r="I39" s="244">
        <f>I22+I23+I25+I28+I33+I34+I37</f>
        <v>30</v>
      </c>
      <c r="J39" s="244">
        <f>J22+J23+J25+J28+J33+J34+J37</f>
        <v>10</v>
      </c>
      <c r="K39" s="103"/>
      <c r="L39" s="102"/>
      <c r="M39" s="304"/>
      <c r="N39" s="305"/>
      <c r="O39" s="244">
        <f>O22+O23+O25+O28+O33+O34+O37</f>
        <v>30</v>
      </c>
      <c r="P39" s="244">
        <f>P22+P23+P25+P28+P33+P34+P37</f>
        <v>10</v>
      </c>
      <c r="Q39" s="103"/>
      <c r="R39" s="102"/>
      <c r="S39" s="304"/>
      <c r="T39" s="305"/>
      <c r="U39" s="244">
        <f>U22+U23+U25+U28+U33+U34+U37</f>
        <v>30</v>
      </c>
      <c r="V39" s="244">
        <f>V22+V23+V25+V28+V33+V34+V37</f>
        <v>10</v>
      </c>
      <c r="W39" s="103"/>
      <c r="X39" s="102"/>
      <c r="Y39" s="304"/>
      <c r="Z39" s="305"/>
      <c r="AA39" s="244">
        <f>AA22+AA23+AA25+AA28+AA33+AA34+AA37</f>
        <v>30</v>
      </c>
      <c r="AB39" s="244">
        <f>AB22+AB23+AB25+AB28+AB33+AB34+AB37</f>
        <v>10</v>
      </c>
      <c r="AC39" s="103"/>
      <c r="AD39" s="102"/>
      <c r="AE39" s="304"/>
      <c r="AF39" s="305"/>
      <c r="AG39" s="244">
        <f>AG22+AG23+AG25+AG28+AG33+AG34+AG37</f>
        <v>30</v>
      </c>
      <c r="AH39" s="244">
        <f>AH22+AH23+AH25+AH28+AH33+AH34+AH37</f>
        <v>10</v>
      </c>
      <c r="AI39" s="103"/>
      <c r="AJ39" s="102"/>
    </row>
    <row r="40" spans="1:36" ht="20.25">
      <c r="A40" s="304" t="s">
        <v>108</v>
      </c>
      <c r="B40" s="305"/>
      <c r="C40" s="306">
        <v>40</v>
      </c>
      <c r="D40" s="307"/>
      <c r="E40" s="104">
        <f>E22+E23+E25+E28+E33+E34+E37</f>
        <v>1768</v>
      </c>
      <c r="F40" s="154">
        <f>F22+F23+F25+F28+F33+F34+F37</f>
        <v>1768</v>
      </c>
      <c r="G40" s="304" t="s">
        <v>108</v>
      </c>
      <c r="H40" s="305"/>
      <c r="I40" s="306">
        <v>40</v>
      </c>
      <c r="J40" s="307"/>
      <c r="K40" s="104">
        <f>K22+K23+K25+K28+K33+K34+K37</f>
        <v>1775.9999999999998</v>
      </c>
      <c r="L40" s="154">
        <f>L22+L23+L25+L28+L33+L34+L37</f>
        <v>1776</v>
      </c>
      <c r="M40" s="304" t="s">
        <v>108</v>
      </c>
      <c r="N40" s="305"/>
      <c r="O40" s="306">
        <v>40</v>
      </c>
      <c r="P40" s="307"/>
      <c r="Q40" s="104">
        <f>Q22+Q23+Q25+Q28+Q33+Q34+Q37</f>
        <v>1784.0000000000002</v>
      </c>
      <c r="R40" s="154">
        <f>R22+R23+R25+R28+R33+R34+R37</f>
        <v>1784</v>
      </c>
      <c r="S40" s="304" t="s">
        <v>108</v>
      </c>
      <c r="T40" s="305"/>
      <c r="U40" s="306">
        <v>40</v>
      </c>
      <c r="V40" s="307"/>
      <c r="W40" s="104">
        <f>W22+W23+W25+W28+W33+W34+W37</f>
        <v>1792</v>
      </c>
      <c r="X40" s="154">
        <f>X22+X23+X25+X28+X33+X34+X37</f>
        <v>1792</v>
      </c>
      <c r="Y40" s="304" t="s">
        <v>108</v>
      </c>
      <c r="Z40" s="305"/>
      <c r="AA40" s="306">
        <v>40</v>
      </c>
      <c r="AB40" s="307"/>
      <c r="AC40" s="104">
        <f>AC22+AC23+AC25+AC28+AC33+AC34+AC37</f>
        <v>1800</v>
      </c>
      <c r="AD40" s="154">
        <f>AD22+AD23+AD25+AD28+AD33+AD34+AD37</f>
        <v>1800</v>
      </c>
      <c r="AE40" s="304" t="s">
        <v>108</v>
      </c>
      <c r="AF40" s="305"/>
      <c r="AG40" s="306">
        <v>40</v>
      </c>
      <c r="AH40" s="307"/>
      <c r="AI40" s="104">
        <f>AI22+AI23+AI25+AI28+AI33+AI34+AI37</f>
        <v>1808</v>
      </c>
      <c r="AJ40" s="154">
        <f>AJ22+AJ23+AJ25+AJ28+AJ33+AJ34+AJ37</f>
        <v>1808</v>
      </c>
    </row>
    <row r="41" spans="1:36" ht="20.25">
      <c r="A41" s="69"/>
      <c r="B41" s="105"/>
      <c r="C41" s="106"/>
      <c r="D41" s="106"/>
      <c r="E41" s="107"/>
      <c r="F41" s="106"/>
      <c r="G41" s="69"/>
      <c r="H41" s="105"/>
      <c r="I41" s="106"/>
      <c r="J41" s="106"/>
      <c r="K41" s="107"/>
      <c r="L41" s="106"/>
      <c r="M41" s="69"/>
      <c r="N41" s="105"/>
      <c r="O41" s="106"/>
      <c r="P41" s="106"/>
      <c r="Q41" s="107"/>
      <c r="R41" s="106"/>
      <c r="S41" s="69"/>
      <c r="T41" s="105"/>
      <c r="U41" s="106"/>
      <c r="V41" s="106"/>
      <c r="W41" s="107"/>
      <c r="X41" s="106"/>
      <c r="Y41" s="69"/>
      <c r="Z41" s="105"/>
      <c r="AA41" s="106"/>
      <c r="AB41" s="106"/>
      <c r="AC41" s="107"/>
      <c r="AD41" s="106"/>
      <c r="AE41" s="69"/>
      <c r="AF41" s="105"/>
      <c r="AG41" s="106"/>
      <c r="AH41" s="106"/>
      <c r="AI41" s="107"/>
      <c r="AJ41" s="106"/>
    </row>
    <row r="42" spans="1:36" ht="20.25">
      <c r="A42" s="69"/>
      <c r="B42" s="113" t="s">
        <v>1</v>
      </c>
      <c r="C42" s="106"/>
      <c r="D42" s="106"/>
      <c r="E42" s="107"/>
      <c r="F42" s="106"/>
      <c r="G42" s="69"/>
      <c r="H42" s="113" t="s">
        <v>2</v>
      </c>
      <c r="I42" s="106"/>
      <c r="J42" s="106"/>
      <c r="K42" s="107"/>
      <c r="L42" s="106"/>
      <c r="M42" s="69"/>
      <c r="N42" s="113" t="s">
        <v>3</v>
      </c>
      <c r="O42" s="106"/>
      <c r="P42" s="106"/>
      <c r="Q42" s="107"/>
      <c r="R42" s="106"/>
      <c r="S42" s="69"/>
      <c r="T42" s="113" t="s">
        <v>4</v>
      </c>
      <c r="U42" s="106"/>
      <c r="V42" s="106"/>
      <c r="W42" s="107"/>
      <c r="X42" s="106"/>
      <c r="Y42" s="69"/>
      <c r="Z42" s="113" t="s">
        <v>5</v>
      </c>
      <c r="AA42" s="106"/>
      <c r="AB42" s="106"/>
      <c r="AC42" s="107"/>
      <c r="AD42" s="106"/>
      <c r="AE42" s="69"/>
      <c r="AF42" s="113" t="s">
        <v>6</v>
      </c>
      <c r="AG42" s="106"/>
      <c r="AH42" s="106"/>
      <c r="AI42" s="107"/>
      <c r="AJ42" s="106"/>
    </row>
    <row r="43" spans="1:36" ht="20.25">
      <c r="A43" s="69"/>
      <c r="B43" s="113" t="s">
        <v>109</v>
      </c>
      <c r="C43" s="106"/>
      <c r="D43" s="106"/>
      <c r="E43" s="107"/>
      <c r="F43" s="106"/>
      <c r="G43" s="69"/>
      <c r="H43" s="113" t="s">
        <v>110</v>
      </c>
      <c r="I43" s="106"/>
      <c r="J43" s="106"/>
      <c r="K43" s="107"/>
      <c r="L43" s="106"/>
      <c r="M43" s="69"/>
      <c r="N43" s="113" t="s">
        <v>111</v>
      </c>
      <c r="O43" s="106"/>
      <c r="P43" s="106"/>
      <c r="Q43" s="107"/>
      <c r="R43" s="106"/>
      <c r="S43" s="69"/>
      <c r="T43" s="113" t="s">
        <v>112</v>
      </c>
      <c r="U43" s="106"/>
      <c r="V43" s="106"/>
      <c r="W43" s="107"/>
      <c r="X43" s="106"/>
      <c r="Y43" s="69"/>
      <c r="Z43" s="113" t="s">
        <v>113</v>
      </c>
      <c r="AA43" s="106"/>
      <c r="AB43" s="106"/>
      <c r="AC43" s="107"/>
      <c r="AD43" s="106"/>
      <c r="AE43" s="69"/>
      <c r="AF43" s="113" t="s">
        <v>114</v>
      </c>
      <c r="AG43" s="106"/>
      <c r="AH43" s="106"/>
      <c r="AI43" s="107"/>
      <c r="AJ43" s="106"/>
    </row>
    <row r="44" spans="1:36" ht="20.25">
      <c r="A44" s="69"/>
      <c r="B44" s="108" t="s">
        <v>68</v>
      </c>
      <c r="C44" s="106"/>
      <c r="D44" s="106"/>
      <c r="E44" s="107"/>
      <c r="F44" s="106"/>
      <c r="G44" s="69"/>
      <c r="H44" s="108" t="s">
        <v>115</v>
      </c>
      <c r="I44" s="106"/>
      <c r="J44" s="106"/>
      <c r="K44" s="107"/>
      <c r="L44" s="106"/>
      <c r="M44" s="69"/>
      <c r="N44" s="108" t="s">
        <v>116</v>
      </c>
      <c r="O44" s="106"/>
      <c r="P44" s="106"/>
      <c r="Q44" s="107"/>
      <c r="R44" s="106"/>
      <c r="S44" s="69"/>
      <c r="T44" s="108" t="s">
        <v>117</v>
      </c>
      <c r="U44" s="106"/>
      <c r="V44" s="106"/>
      <c r="W44" s="107"/>
      <c r="X44" s="106"/>
      <c r="Y44" s="69"/>
      <c r="Z44" s="108" t="s">
        <v>118</v>
      </c>
      <c r="AA44" s="106"/>
      <c r="AB44" s="106"/>
      <c r="AC44" s="107"/>
      <c r="AD44" s="106"/>
      <c r="AE44" s="69"/>
      <c r="AF44" s="108" t="s">
        <v>119</v>
      </c>
      <c r="AG44" s="106"/>
      <c r="AH44" s="106"/>
      <c r="AI44" s="107"/>
      <c r="AJ44" s="106"/>
    </row>
    <row r="45" spans="1:36" ht="20.25">
      <c r="C45" s="106"/>
      <c r="D45" s="106"/>
      <c r="E45" s="107"/>
      <c r="F45" s="106"/>
      <c r="I45" s="106"/>
      <c r="J45" s="106"/>
      <c r="K45" s="107"/>
      <c r="L45" s="106"/>
      <c r="O45" s="106"/>
      <c r="P45" s="106"/>
      <c r="Q45" s="107"/>
      <c r="R45" s="106"/>
      <c r="U45" s="106"/>
      <c r="V45" s="106"/>
      <c r="W45" s="107"/>
      <c r="X45" s="106"/>
      <c r="AA45" s="106"/>
      <c r="AB45" s="106"/>
      <c r="AC45" s="107"/>
      <c r="AD45" s="106"/>
      <c r="AG45" s="106"/>
      <c r="AH45" s="106"/>
      <c r="AI45" s="107"/>
      <c r="AJ45" s="106"/>
    </row>
    <row r="46" spans="1:36" ht="20.25">
      <c r="B46" s="109" t="s">
        <v>120</v>
      </c>
      <c r="C46" s="110">
        <v>0.625</v>
      </c>
      <c r="D46" s="106"/>
      <c r="E46" s="107"/>
      <c r="F46" s="106"/>
      <c r="H46" s="109" t="s">
        <v>121</v>
      </c>
      <c r="I46" s="110">
        <v>0.625</v>
      </c>
      <c r="J46" s="106"/>
      <c r="K46" s="107"/>
      <c r="L46" s="106"/>
      <c r="N46" s="109" t="s">
        <v>122</v>
      </c>
      <c r="O46" s="110">
        <v>0.625</v>
      </c>
      <c r="P46" s="106"/>
      <c r="Q46" s="107"/>
      <c r="R46" s="106"/>
      <c r="T46" s="109" t="s">
        <v>123</v>
      </c>
      <c r="U46" s="110">
        <v>0.625</v>
      </c>
      <c r="V46" s="106"/>
      <c r="W46" s="107"/>
      <c r="X46" s="106"/>
      <c r="Z46" s="109" t="s">
        <v>124</v>
      </c>
      <c r="AA46" s="110">
        <v>0.625</v>
      </c>
      <c r="AB46" s="106"/>
      <c r="AC46" s="107"/>
      <c r="AD46" s="106"/>
      <c r="AF46" s="109" t="s">
        <v>125</v>
      </c>
      <c r="AG46" s="110">
        <v>0.625</v>
      </c>
      <c r="AH46" s="106"/>
      <c r="AI46" s="107"/>
      <c r="AJ46" s="106"/>
    </row>
    <row r="47" spans="1:36" ht="20.25">
      <c r="B47" s="69" t="s">
        <v>126</v>
      </c>
      <c r="C47" s="111">
        <v>0.125</v>
      </c>
      <c r="D47" s="106"/>
      <c r="E47" s="107"/>
      <c r="F47" s="106"/>
      <c r="H47" s="69" t="s">
        <v>127</v>
      </c>
      <c r="I47" s="111">
        <v>0.125</v>
      </c>
      <c r="J47" s="106"/>
      <c r="K47" s="107"/>
      <c r="L47" s="106"/>
      <c r="N47" s="69" t="s">
        <v>128</v>
      </c>
      <c r="O47" s="111">
        <v>0.125</v>
      </c>
      <c r="P47" s="106"/>
      <c r="Q47" s="107"/>
      <c r="R47" s="106"/>
      <c r="T47" s="69" t="s">
        <v>129</v>
      </c>
      <c r="U47" s="111">
        <v>0.125</v>
      </c>
      <c r="V47" s="106"/>
      <c r="W47" s="107"/>
      <c r="X47" s="106"/>
      <c r="Z47" s="69" t="s">
        <v>130</v>
      </c>
      <c r="AA47" s="111">
        <v>0.125</v>
      </c>
      <c r="AB47" s="106"/>
      <c r="AC47" s="107"/>
      <c r="AD47" s="106"/>
      <c r="AF47" s="69" t="s">
        <v>131</v>
      </c>
      <c r="AG47" s="111">
        <v>0.125</v>
      </c>
      <c r="AH47" s="106"/>
      <c r="AI47" s="107"/>
      <c r="AJ47" s="106"/>
    </row>
    <row r="48" spans="1:36" ht="20.25">
      <c r="B48" s="109" t="s">
        <v>132</v>
      </c>
      <c r="C48" s="110">
        <v>0.25</v>
      </c>
      <c r="D48" s="106"/>
      <c r="E48" s="107"/>
      <c r="F48" s="106"/>
      <c r="H48" s="109" t="s">
        <v>133</v>
      </c>
      <c r="I48" s="110">
        <v>0.25</v>
      </c>
      <c r="J48" s="106"/>
      <c r="K48" s="107"/>
      <c r="L48" s="106"/>
      <c r="N48" s="109" t="s">
        <v>134</v>
      </c>
      <c r="O48" s="110">
        <v>0.25</v>
      </c>
      <c r="P48" s="106"/>
      <c r="Q48" s="107"/>
      <c r="R48" s="106"/>
      <c r="T48" s="109" t="s">
        <v>135</v>
      </c>
      <c r="U48" s="110">
        <v>0.25</v>
      </c>
      <c r="V48" s="106"/>
      <c r="W48" s="107"/>
      <c r="X48" s="106"/>
      <c r="Z48" s="109" t="s">
        <v>136</v>
      </c>
      <c r="AA48" s="110">
        <v>0.25</v>
      </c>
      <c r="AB48" s="106"/>
      <c r="AC48" s="107"/>
      <c r="AD48" s="106"/>
      <c r="AF48" s="109" t="s">
        <v>137</v>
      </c>
      <c r="AG48" s="110">
        <v>0.25</v>
      </c>
      <c r="AH48" s="106"/>
      <c r="AI48" s="107"/>
      <c r="AJ48" s="106"/>
    </row>
    <row r="49" spans="1:36" ht="20.25">
      <c r="B49" s="69"/>
      <c r="C49" s="112">
        <f>SUM(C46:C48)</f>
        <v>1</v>
      </c>
      <c r="D49" s="106"/>
      <c r="E49" s="107"/>
      <c r="F49" s="106"/>
      <c r="H49" s="69"/>
      <c r="I49" s="112">
        <f>SUM(I46:I48)</f>
        <v>1</v>
      </c>
      <c r="J49" s="106"/>
      <c r="K49" s="107"/>
      <c r="L49" s="106"/>
      <c r="N49" s="69"/>
      <c r="O49" s="112">
        <f>SUM(O46:O48)</f>
        <v>1</v>
      </c>
      <c r="P49" s="106"/>
      <c r="Q49" s="107"/>
      <c r="R49" s="106"/>
      <c r="T49" s="69"/>
      <c r="U49" s="112">
        <f>SUM(U46:U48)</f>
        <v>1</v>
      </c>
      <c r="V49" s="106"/>
      <c r="W49" s="107"/>
      <c r="X49" s="106"/>
      <c r="Z49" s="69"/>
      <c r="AA49" s="112">
        <f>SUM(AA46:AA48)</f>
        <v>1</v>
      </c>
      <c r="AB49" s="106"/>
      <c r="AC49" s="107"/>
      <c r="AD49" s="106"/>
      <c r="AF49" s="69"/>
      <c r="AG49" s="112">
        <f>SUM(AG46:AG48)</f>
        <v>1</v>
      </c>
      <c r="AH49" s="106"/>
      <c r="AI49" s="107"/>
      <c r="AJ49" s="106"/>
    </row>
    <row r="50" spans="1:36" ht="20.25">
      <c r="B50" s="69"/>
      <c r="C50" s="112"/>
      <c r="D50" s="106"/>
      <c r="E50" s="107"/>
      <c r="F50" s="106"/>
      <c r="H50" s="69"/>
      <c r="I50" s="112"/>
      <c r="J50" s="106"/>
      <c r="K50" s="107"/>
      <c r="L50" s="106"/>
      <c r="N50" s="69"/>
      <c r="O50" s="112"/>
      <c r="P50" s="106"/>
      <c r="Q50" s="107"/>
      <c r="R50" s="106"/>
      <c r="T50" s="69"/>
      <c r="U50" s="112"/>
      <c r="V50" s="106"/>
      <c r="W50" s="107"/>
      <c r="X50" s="106"/>
      <c r="Z50" s="69"/>
      <c r="AA50" s="112"/>
      <c r="AB50" s="106"/>
      <c r="AC50" s="107"/>
      <c r="AD50" s="106"/>
      <c r="AF50" s="69"/>
      <c r="AG50" s="112"/>
      <c r="AH50" s="106"/>
      <c r="AI50" s="107"/>
      <c r="AJ50" s="106"/>
    </row>
    <row r="51" spans="1:36">
      <c r="A51" s="113" t="s">
        <v>138</v>
      </c>
      <c r="G51" s="113" t="s">
        <v>138</v>
      </c>
      <c r="M51" s="113" t="s">
        <v>138</v>
      </c>
      <c r="S51" s="113" t="s">
        <v>138</v>
      </c>
      <c r="Y51" s="113" t="s">
        <v>138</v>
      </c>
      <c r="AE51" s="113" t="s">
        <v>138</v>
      </c>
    </row>
    <row r="52" spans="1:36">
      <c r="A52" s="114" t="s">
        <v>139</v>
      </c>
      <c r="G52" s="114" t="s">
        <v>139</v>
      </c>
      <c r="M52" s="114" t="s">
        <v>139</v>
      </c>
      <c r="S52" s="114" t="s">
        <v>139</v>
      </c>
      <c r="Y52" s="114" t="s">
        <v>139</v>
      </c>
      <c r="AE52" s="114" t="s">
        <v>139</v>
      </c>
    </row>
    <row r="55" spans="1:36">
      <c r="A55" t="s">
        <v>140</v>
      </c>
      <c r="G55" t="s">
        <v>140</v>
      </c>
      <c r="M55" t="s">
        <v>140</v>
      </c>
      <c r="S55" t="s">
        <v>140</v>
      </c>
      <c r="Y55" t="s">
        <v>140</v>
      </c>
      <c r="AE55" t="s">
        <v>140</v>
      </c>
    </row>
    <row r="56" spans="1:36" ht="31.5">
      <c r="A56" s="132" t="s">
        <v>141</v>
      </c>
      <c r="B56" s="146" t="s">
        <v>142</v>
      </c>
      <c r="C56" s="152">
        <v>972</v>
      </c>
      <c r="G56" s="132" t="s">
        <v>141</v>
      </c>
      <c r="H56" s="146" t="s">
        <v>142</v>
      </c>
      <c r="I56" s="152">
        <v>977</v>
      </c>
      <c r="M56" s="132" t="s">
        <v>141</v>
      </c>
      <c r="N56" s="146" t="s">
        <v>142</v>
      </c>
      <c r="O56" s="152">
        <v>981</v>
      </c>
      <c r="S56" s="132" t="s">
        <v>141</v>
      </c>
      <c r="T56" s="146" t="s">
        <v>142</v>
      </c>
      <c r="U56" s="152">
        <v>986</v>
      </c>
      <c r="Y56" s="132" t="s">
        <v>141</v>
      </c>
      <c r="Z56" s="146" t="s">
        <v>142</v>
      </c>
      <c r="AA56" s="152">
        <v>990</v>
      </c>
      <c r="AE56" s="132" t="s">
        <v>141</v>
      </c>
      <c r="AF56" s="146" t="s">
        <v>142</v>
      </c>
      <c r="AG56" s="152">
        <v>994</v>
      </c>
    </row>
    <row r="57" spans="1:36" ht="47.25">
      <c r="A57" s="132" t="s">
        <v>143</v>
      </c>
      <c r="B57" s="147" t="s">
        <v>144</v>
      </c>
      <c r="C57" s="151">
        <v>133</v>
      </c>
      <c r="G57" s="132" t="s">
        <v>143</v>
      </c>
      <c r="H57" s="147" t="s">
        <v>144</v>
      </c>
      <c r="I57" s="151">
        <v>133</v>
      </c>
      <c r="M57" s="132" t="s">
        <v>143</v>
      </c>
      <c r="N57" s="147" t="s">
        <v>144</v>
      </c>
      <c r="O57" s="151">
        <v>134</v>
      </c>
      <c r="S57" s="132" t="s">
        <v>143</v>
      </c>
      <c r="T57" s="147" t="s">
        <v>144</v>
      </c>
      <c r="U57" s="151">
        <v>135</v>
      </c>
      <c r="Y57" s="132" t="s">
        <v>143</v>
      </c>
      <c r="Z57" s="147" t="s">
        <v>144</v>
      </c>
      <c r="AA57" s="151">
        <v>135</v>
      </c>
      <c r="AE57" s="132" t="s">
        <v>143</v>
      </c>
      <c r="AF57" s="147" t="s">
        <v>144</v>
      </c>
      <c r="AG57" s="151">
        <v>136</v>
      </c>
    </row>
    <row r="58" spans="1:36" ht="47.25">
      <c r="A58" s="132" t="s">
        <v>145</v>
      </c>
      <c r="B58" s="147" t="s">
        <v>146</v>
      </c>
      <c r="C58" s="148">
        <v>221</v>
      </c>
      <c r="G58" s="132" t="s">
        <v>145</v>
      </c>
      <c r="H58" s="147" t="s">
        <v>146</v>
      </c>
      <c r="I58" s="148">
        <v>222</v>
      </c>
      <c r="M58" s="132" t="s">
        <v>145</v>
      </c>
      <c r="N58" s="147" t="s">
        <v>146</v>
      </c>
      <c r="O58" s="148">
        <v>223</v>
      </c>
      <c r="S58" s="132" t="s">
        <v>145</v>
      </c>
      <c r="T58" s="147" t="s">
        <v>146</v>
      </c>
      <c r="U58" s="148">
        <v>224</v>
      </c>
      <c r="Y58" s="132" t="s">
        <v>145</v>
      </c>
      <c r="Z58" s="147" t="s">
        <v>146</v>
      </c>
      <c r="AA58" s="148">
        <v>225</v>
      </c>
      <c r="AE58" s="132" t="s">
        <v>145</v>
      </c>
      <c r="AF58" s="147" t="s">
        <v>146</v>
      </c>
      <c r="AG58" s="148">
        <v>226</v>
      </c>
    </row>
    <row r="59" spans="1:36" ht="18.75">
      <c r="A59" s="132" t="s">
        <v>147</v>
      </c>
      <c r="B59" s="147" t="s">
        <v>148</v>
      </c>
      <c r="C59" s="149">
        <v>265</v>
      </c>
      <c r="G59" s="132" t="s">
        <v>147</v>
      </c>
      <c r="H59" s="147" t="s">
        <v>148</v>
      </c>
      <c r="I59" s="149">
        <v>267</v>
      </c>
      <c r="M59" s="132" t="s">
        <v>147</v>
      </c>
      <c r="N59" s="147" t="s">
        <v>148</v>
      </c>
      <c r="O59" s="149">
        <v>268</v>
      </c>
      <c r="S59" s="132" t="s">
        <v>147</v>
      </c>
      <c r="T59" s="147" t="s">
        <v>148</v>
      </c>
      <c r="U59" s="149">
        <v>268</v>
      </c>
      <c r="Y59" s="132" t="s">
        <v>147</v>
      </c>
      <c r="Z59" s="147" t="s">
        <v>148</v>
      </c>
      <c r="AA59" s="149">
        <v>270</v>
      </c>
      <c r="AE59" s="132" t="s">
        <v>147</v>
      </c>
      <c r="AF59" s="147" t="s">
        <v>148</v>
      </c>
      <c r="AG59" s="149">
        <v>271</v>
      </c>
    </row>
    <row r="60" spans="1:36" ht="18.75">
      <c r="A60" s="132" t="s">
        <v>149</v>
      </c>
      <c r="B60" s="147" t="s">
        <v>150</v>
      </c>
      <c r="C60" s="150">
        <v>177</v>
      </c>
      <c r="G60" s="132" t="s">
        <v>149</v>
      </c>
      <c r="H60" s="147" t="s">
        <v>150</v>
      </c>
      <c r="I60" s="150">
        <v>177</v>
      </c>
      <c r="M60" s="132" t="s">
        <v>149</v>
      </c>
      <c r="N60" s="147" t="s">
        <v>150</v>
      </c>
      <c r="O60" s="150">
        <v>178</v>
      </c>
      <c r="S60" s="132" t="s">
        <v>149</v>
      </c>
      <c r="T60" s="147" t="s">
        <v>150</v>
      </c>
      <c r="U60" s="150">
        <v>179</v>
      </c>
      <c r="Y60" s="132" t="s">
        <v>149</v>
      </c>
      <c r="Z60" s="147" t="s">
        <v>150</v>
      </c>
      <c r="AA60" s="150">
        <v>180</v>
      </c>
      <c r="AE60" s="132" t="s">
        <v>149</v>
      </c>
      <c r="AF60" s="147" t="s">
        <v>150</v>
      </c>
      <c r="AG60" s="150">
        <v>181</v>
      </c>
    </row>
    <row r="61" spans="1:36" ht="21">
      <c r="C61" s="153">
        <f>SUM(C56:C60)</f>
        <v>1768</v>
      </c>
      <c r="I61" s="153">
        <f>SUM(I56:I60)</f>
        <v>1776</v>
      </c>
      <c r="O61" s="153">
        <f>SUM(O56:O60)</f>
        <v>1784</v>
      </c>
      <c r="U61" s="153">
        <f>SUM(U56:U60)</f>
        <v>1792</v>
      </c>
      <c r="AA61" s="153">
        <f>SUM(AA56:AA60)</f>
        <v>1800</v>
      </c>
      <c r="AG61" s="153">
        <f>SUM(AG56:AG60)</f>
        <v>1808</v>
      </c>
    </row>
  </sheetData>
  <mergeCells count="48">
    <mergeCell ref="AE39:AF39"/>
    <mergeCell ref="AE40:AF40"/>
    <mergeCell ref="AG40:AH40"/>
    <mergeCell ref="AE21:AJ21"/>
    <mergeCell ref="AE24:AJ24"/>
    <mergeCell ref="AE27:AJ27"/>
    <mergeCell ref="AE32:AJ32"/>
    <mergeCell ref="AE36:AJ36"/>
    <mergeCell ref="S39:T39"/>
    <mergeCell ref="S40:T40"/>
    <mergeCell ref="U40:V40"/>
    <mergeCell ref="Y21:AD21"/>
    <mergeCell ref="Y24:AD24"/>
    <mergeCell ref="Y27:AD27"/>
    <mergeCell ref="Y32:AD32"/>
    <mergeCell ref="Y36:AD36"/>
    <mergeCell ref="Y39:Z39"/>
    <mergeCell ref="Y40:Z40"/>
    <mergeCell ref="AA40:AB40"/>
    <mergeCell ref="S21:X21"/>
    <mergeCell ref="S24:X24"/>
    <mergeCell ref="S27:X27"/>
    <mergeCell ref="S32:X32"/>
    <mergeCell ref="S36:X36"/>
    <mergeCell ref="G39:H39"/>
    <mergeCell ref="G40:H40"/>
    <mergeCell ref="I40:J40"/>
    <mergeCell ref="M21:R21"/>
    <mergeCell ref="M24:R24"/>
    <mergeCell ref="M27:R27"/>
    <mergeCell ref="M32:R32"/>
    <mergeCell ref="M36:R36"/>
    <mergeCell ref="M39:N39"/>
    <mergeCell ref="M40:N40"/>
    <mergeCell ref="O40:P40"/>
    <mergeCell ref="G21:L21"/>
    <mergeCell ref="G24:L24"/>
    <mergeCell ref="G27:L27"/>
    <mergeCell ref="G32:L32"/>
    <mergeCell ref="G36:L36"/>
    <mergeCell ref="A40:B40"/>
    <mergeCell ref="C40:D40"/>
    <mergeCell ref="A21:F21"/>
    <mergeCell ref="A24:F24"/>
    <mergeCell ref="A27:F27"/>
    <mergeCell ref="A32:F32"/>
    <mergeCell ref="A36:F36"/>
    <mergeCell ref="A39:B39"/>
  </mergeCells>
  <phoneticPr fontId="10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3DD3-C71F-46CF-95A9-C1B0B5574B1B}">
  <dimension ref="A1:CB18"/>
  <sheetViews>
    <sheetView tabSelected="1" workbookViewId="0">
      <selection activeCell="B18" sqref="B18"/>
    </sheetView>
  </sheetViews>
  <sheetFormatPr defaultRowHeight="15"/>
  <cols>
    <col min="1" max="1" width="4.28515625" customWidth="1"/>
    <col min="2" max="2" width="23" customWidth="1"/>
    <col min="3" max="77" width="2.7109375" customWidth="1"/>
    <col min="78" max="78" width="7.5703125" customWidth="1"/>
    <col min="79" max="79" width="0" hidden="1" customWidth="1"/>
    <col min="80" max="80" width="15" customWidth="1"/>
  </cols>
  <sheetData>
    <row r="1" spans="1:80" ht="21">
      <c r="A1" s="115" t="s">
        <v>151</v>
      </c>
    </row>
    <row r="2" spans="1:80">
      <c r="B2" s="116" t="s">
        <v>152</v>
      </c>
      <c r="C2" s="117"/>
      <c r="D2" s="117"/>
      <c r="E2" s="117">
        <v>5</v>
      </c>
      <c r="F2" s="117"/>
      <c r="G2" s="117"/>
      <c r="H2" s="117"/>
      <c r="I2" s="117"/>
      <c r="K2" s="117">
        <v>5</v>
      </c>
      <c r="L2" s="117"/>
      <c r="M2" s="117"/>
      <c r="N2" s="117"/>
      <c r="O2" s="117"/>
      <c r="P2" s="117"/>
      <c r="Q2" s="117"/>
      <c r="R2" s="117">
        <v>5</v>
      </c>
      <c r="S2" s="117"/>
      <c r="T2" s="117"/>
      <c r="U2" s="117"/>
      <c r="V2" s="117"/>
      <c r="W2" s="117"/>
      <c r="X2" s="117">
        <v>5</v>
      </c>
      <c r="Y2" s="117"/>
      <c r="Z2" s="117"/>
      <c r="AA2" s="117"/>
      <c r="AB2" s="117"/>
      <c r="AC2" s="117"/>
      <c r="AD2" s="117">
        <v>6</v>
      </c>
      <c r="AE2" s="117"/>
      <c r="AF2" s="117"/>
      <c r="AG2" s="117"/>
      <c r="AH2" s="117"/>
      <c r="AI2" s="117"/>
      <c r="AJ2" s="117"/>
      <c r="AK2" s="117">
        <v>5</v>
      </c>
      <c r="AL2" s="117"/>
      <c r="AM2" s="117"/>
      <c r="AN2" s="117"/>
      <c r="AO2" s="117"/>
      <c r="AP2" s="117">
        <v>5</v>
      </c>
      <c r="AQ2" s="117"/>
      <c r="AR2" s="117"/>
      <c r="AS2" s="117"/>
      <c r="AT2" s="117"/>
      <c r="AU2" s="117"/>
      <c r="AV2" s="117"/>
      <c r="AW2" s="117">
        <v>5</v>
      </c>
      <c r="AX2" s="117"/>
      <c r="AY2" s="117"/>
      <c r="AZ2" s="117"/>
      <c r="BA2" s="117"/>
      <c r="BC2" s="117">
        <v>5</v>
      </c>
      <c r="BD2" s="117"/>
      <c r="BE2" s="117"/>
      <c r="BF2" s="117"/>
      <c r="BG2" s="117"/>
      <c r="BI2" s="117">
        <v>5</v>
      </c>
      <c r="BJ2" s="117"/>
      <c r="BK2" s="117"/>
      <c r="BL2" s="117"/>
      <c r="BM2" s="117"/>
      <c r="BN2" s="117"/>
      <c r="BO2" s="117">
        <v>5</v>
      </c>
      <c r="BP2" s="117"/>
      <c r="BQ2" s="117"/>
      <c r="BR2" s="117"/>
      <c r="BS2" s="117"/>
      <c r="BT2" s="117"/>
      <c r="BU2" s="117">
        <v>6</v>
      </c>
      <c r="BV2" s="117"/>
    </row>
    <row r="4" spans="1:80" ht="47.25">
      <c r="A4" s="318" t="s">
        <v>153</v>
      </c>
      <c r="B4" s="319"/>
      <c r="C4" s="118" t="s">
        <v>154</v>
      </c>
      <c r="D4" s="119" t="s">
        <v>155</v>
      </c>
      <c r="E4" s="119" t="s">
        <v>156</v>
      </c>
      <c r="F4" s="317" t="s">
        <v>157</v>
      </c>
      <c r="G4" s="317"/>
      <c r="H4" s="320"/>
      <c r="I4" s="118" t="s">
        <v>154</v>
      </c>
      <c r="J4" s="119" t="s">
        <v>155</v>
      </c>
      <c r="K4" s="119" t="s">
        <v>156</v>
      </c>
      <c r="L4" s="317" t="s">
        <v>157</v>
      </c>
      <c r="M4" s="317"/>
      <c r="N4" s="317"/>
      <c r="O4" s="320"/>
      <c r="P4" s="118" t="s">
        <v>154</v>
      </c>
      <c r="Q4" s="119" t="s">
        <v>155</v>
      </c>
      <c r="R4" s="119" t="s">
        <v>156</v>
      </c>
      <c r="S4" s="317" t="s">
        <v>157</v>
      </c>
      <c r="T4" s="317"/>
      <c r="U4" s="320"/>
      <c r="V4" s="118" t="s">
        <v>154</v>
      </c>
      <c r="W4" s="119" t="s">
        <v>155</v>
      </c>
      <c r="X4" s="119" t="s">
        <v>156</v>
      </c>
      <c r="Y4" s="317" t="s">
        <v>157</v>
      </c>
      <c r="Z4" s="317"/>
      <c r="AA4" s="320"/>
      <c r="AB4" s="118" t="s">
        <v>154</v>
      </c>
      <c r="AC4" s="119" t="s">
        <v>155</v>
      </c>
      <c r="AD4" s="119" t="s">
        <v>156</v>
      </c>
      <c r="AE4" s="325" t="s">
        <v>157</v>
      </c>
      <c r="AF4" s="326"/>
      <c r="AG4" s="327"/>
      <c r="AH4" s="320"/>
      <c r="AI4" s="118" t="s">
        <v>154</v>
      </c>
      <c r="AJ4" s="119" t="s">
        <v>155</v>
      </c>
      <c r="AK4" s="119" t="s">
        <v>156</v>
      </c>
      <c r="AL4" s="317" t="s">
        <v>157</v>
      </c>
      <c r="AM4" s="317"/>
      <c r="AN4" s="320"/>
      <c r="AO4" s="119" t="s">
        <v>154</v>
      </c>
      <c r="AP4" s="118" t="s">
        <v>155</v>
      </c>
      <c r="AQ4" s="118" t="s">
        <v>156</v>
      </c>
      <c r="AR4" s="317" t="s">
        <v>157</v>
      </c>
      <c r="AS4" s="317"/>
      <c r="AT4" s="320"/>
      <c r="AU4" s="118" t="s">
        <v>154</v>
      </c>
      <c r="AV4" s="119" t="s">
        <v>155</v>
      </c>
      <c r="AW4" s="119" t="s">
        <v>156</v>
      </c>
      <c r="AX4" s="317" t="s">
        <v>157</v>
      </c>
      <c r="AY4" s="317"/>
      <c r="AZ4" s="320"/>
      <c r="BA4" s="118" t="s">
        <v>154</v>
      </c>
      <c r="BB4" s="119" t="s">
        <v>155</v>
      </c>
      <c r="BC4" s="119" t="s">
        <v>156</v>
      </c>
      <c r="BD4" s="325" t="s">
        <v>157</v>
      </c>
      <c r="BE4" s="327"/>
      <c r="BF4" s="320"/>
      <c r="BG4" s="118" t="s">
        <v>154</v>
      </c>
      <c r="BH4" s="119" t="s">
        <v>155</v>
      </c>
      <c r="BI4" s="119" t="s">
        <v>156</v>
      </c>
      <c r="BJ4" s="317" t="s">
        <v>157</v>
      </c>
      <c r="BK4" s="317"/>
      <c r="BL4" s="320"/>
      <c r="BM4" s="118" t="s">
        <v>154</v>
      </c>
      <c r="BN4" s="119" t="s">
        <v>155</v>
      </c>
      <c r="BO4" s="119" t="s">
        <v>156</v>
      </c>
      <c r="BP4" s="317" t="s">
        <v>157</v>
      </c>
      <c r="BQ4" s="317"/>
      <c r="BR4" s="338" t="s">
        <v>17</v>
      </c>
      <c r="BS4" s="255" t="s">
        <v>154</v>
      </c>
      <c r="BT4" s="119" t="s">
        <v>155</v>
      </c>
      <c r="BU4" s="119" t="s">
        <v>156</v>
      </c>
      <c r="BV4" s="331" t="s">
        <v>157</v>
      </c>
      <c r="BW4" s="332"/>
      <c r="BX4" s="333"/>
      <c r="BY4" s="336"/>
      <c r="BZ4" s="120">
        <v>240</v>
      </c>
      <c r="CB4" s="121" t="s">
        <v>158</v>
      </c>
    </row>
    <row r="5" spans="1:80">
      <c r="A5" s="315"/>
      <c r="B5" s="316"/>
      <c r="C5" s="122">
        <v>20</v>
      </c>
      <c r="D5" s="122">
        <v>2</v>
      </c>
      <c r="E5" s="123">
        <v>22</v>
      </c>
      <c r="F5" s="329">
        <v>176</v>
      </c>
      <c r="G5" s="334"/>
      <c r="H5" s="321"/>
      <c r="I5" s="122">
        <v>20</v>
      </c>
      <c r="J5" s="122">
        <v>1</v>
      </c>
      <c r="K5" s="123">
        <v>21</v>
      </c>
      <c r="L5" s="328">
        <v>168</v>
      </c>
      <c r="M5" s="328"/>
      <c r="N5" s="328"/>
      <c r="O5" s="321"/>
      <c r="P5" s="122">
        <v>20</v>
      </c>
      <c r="Q5" s="122">
        <v>0</v>
      </c>
      <c r="R5" s="123">
        <v>20</v>
      </c>
      <c r="S5" s="329">
        <v>160</v>
      </c>
      <c r="T5" s="330"/>
      <c r="U5" s="321"/>
      <c r="V5" s="122">
        <v>17</v>
      </c>
      <c r="W5" s="122">
        <v>4</v>
      </c>
      <c r="X5" s="123">
        <v>21</v>
      </c>
      <c r="Y5" s="329">
        <v>168</v>
      </c>
      <c r="Z5" s="335"/>
      <c r="AA5" s="321"/>
      <c r="AB5" s="122">
        <v>17</v>
      </c>
      <c r="AC5" s="122">
        <v>4</v>
      </c>
      <c r="AD5" s="123">
        <v>21</v>
      </c>
      <c r="AE5" s="329">
        <v>168</v>
      </c>
      <c r="AF5" s="334"/>
      <c r="AG5" s="330"/>
      <c r="AH5" s="321"/>
      <c r="AI5" s="122">
        <v>15</v>
      </c>
      <c r="AJ5" s="122">
        <v>5</v>
      </c>
      <c r="AK5" s="123">
        <v>20</v>
      </c>
      <c r="AL5" s="329">
        <v>160</v>
      </c>
      <c r="AM5" s="330"/>
      <c r="AN5" s="321"/>
      <c r="AO5" s="124">
        <v>23</v>
      </c>
      <c r="AP5" s="123">
        <v>0</v>
      </c>
      <c r="AQ5" s="239">
        <v>23</v>
      </c>
      <c r="AR5" s="329">
        <v>184</v>
      </c>
      <c r="AS5" s="330"/>
      <c r="AT5" s="321"/>
      <c r="AU5" s="122">
        <v>13</v>
      </c>
      <c r="AV5" s="122">
        <v>6</v>
      </c>
      <c r="AW5" s="123">
        <v>19</v>
      </c>
      <c r="AX5" s="329">
        <v>152</v>
      </c>
      <c r="AY5" s="335"/>
      <c r="AZ5" s="321"/>
      <c r="BA5" s="122">
        <v>21</v>
      </c>
      <c r="BB5" s="122">
        <v>0</v>
      </c>
      <c r="BC5" s="123">
        <v>21</v>
      </c>
      <c r="BD5" s="329">
        <v>168</v>
      </c>
      <c r="BE5" s="334"/>
      <c r="BF5" s="321"/>
      <c r="BG5" s="122">
        <v>14</v>
      </c>
      <c r="BH5" s="122">
        <v>6</v>
      </c>
      <c r="BI5" s="123">
        <v>20</v>
      </c>
      <c r="BJ5" s="329">
        <v>160</v>
      </c>
      <c r="BK5" s="330"/>
      <c r="BL5" s="321"/>
      <c r="BM5" s="122">
        <v>0</v>
      </c>
      <c r="BN5" s="122">
        <v>5</v>
      </c>
      <c r="BO5" s="123">
        <v>5</v>
      </c>
      <c r="BP5" s="329">
        <v>40</v>
      </c>
      <c r="BQ5" s="330"/>
      <c r="BR5" s="339"/>
      <c r="BS5" s="122">
        <v>0</v>
      </c>
      <c r="BT5" s="122">
        <v>8</v>
      </c>
      <c r="BU5" s="123">
        <v>8</v>
      </c>
      <c r="BV5" s="329">
        <v>64</v>
      </c>
      <c r="BW5" s="334"/>
      <c r="BX5" s="335"/>
      <c r="BY5" s="336"/>
      <c r="BZ5" s="125">
        <f>F5+L5+S5+Y5+AE5+AL5+AR5+AX5+BD5+BJ5+BP5+BV5</f>
        <v>1768</v>
      </c>
      <c r="CA5" s="113"/>
    </row>
    <row r="6" spans="1:80">
      <c r="A6" s="323" t="s">
        <v>159</v>
      </c>
      <c r="B6" s="324"/>
      <c r="C6" s="126">
        <v>2</v>
      </c>
      <c r="D6" s="126">
        <v>5</v>
      </c>
      <c r="E6" s="126">
        <v>5</v>
      </c>
      <c r="F6" s="126">
        <v>5</v>
      </c>
      <c r="G6" s="126">
        <v>5</v>
      </c>
      <c r="H6" s="322"/>
      <c r="I6" s="126">
        <v>0</v>
      </c>
      <c r="J6" s="126">
        <v>5</v>
      </c>
      <c r="K6" s="126">
        <v>5</v>
      </c>
      <c r="L6" s="126">
        <v>5</v>
      </c>
      <c r="M6" s="126">
        <v>5</v>
      </c>
      <c r="N6" s="127">
        <v>1</v>
      </c>
      <c r="O6" s="322"/>
      <c r="P6" s="126">
        <v>3</v>
      </c>
      <c r="Q6" s="126">
        <v>5</v>
      </c>
      <c r="R6" s="126">
        <v>4</v>
      </c>
      <c r="S6" s="126">
        <v>5</v>
      </c>
      <c r="T6" s="126">
        <v>3</v>
      </c>
      <c r="U6" s="322"/>
      <c r="V6" s="126">
        <v>2</v>
      </c>
      <c r="W6" s="126">
        <v>5</v>
      </c>
      <c r="X6" s="126">
        <v>5</v>
      </c>
      <c r="Y6" s="126">
        <v>5</v>
      </c>
      <c r="Z6" s="127">
        <v>4</v>
      </c>
      <c r="AA6" s="322"/>
      <c r="AB6" s="127">
        <v>0</v>
      </c>
      <c r="AC6" s="127">
        <v>4</v>
      </c>
      <c r="AD6" s="126">
        <v>5</v>
      </c>
      <c r="AE6" s="126">
        <v>5</v>
      </c>
      <c r="AF6" s="126">
        <v>5</v>
      </c>
      <c r="AG6" s="126">
        <v>2</v>
      </c>
      <c r="AH6" s="322"/>
      <c r="AI6" s="126">
        <v>3</v>
      </c>
      <c r="AJ6" s="126">
        <v>5</v>
      </c>
      <c r="AK6" s="126">
        <v>5</v>
      </c>
      <c r="AL6" s="127">
        <v>5</v>
      </c>
      <c r="AM6" s="126">
        <v>2</v>
      </c>
      <c r="AN6" s="322"/>
      <c r="AO6" s="250">
        <v>3</v>
      </c>
      <c r="AP6" s="126">
        <v>5</v>
      </c>
      <c r="AQ6" s="126">
        <v>5</v>
      </c>
      <c r="AR6" s="126">
        <v>5</v>
      </c>
      <c r="AS6" s="126">
        <v>5</v>
      </c>
      <c r="AT6" s="322"/>
      <c r="AU6" s="126">
        <v>0</v>
      </c>
      <c r="AV6" s="127">
        <v>5</v>
      </c>
      <c r="AW6" s="127">
        <v>4</v>
      </c>
      <c r="AX6" s="126">
        <v>5</v>
      </c>
      <c r="AY6" s="126">
        <v>5</v>
      </c>
      <c r="AZ6" s="322"/>
      <c r="BA6" s="126">
        <v>4</v>
      </c>
      <c r="BB6" s="126">
        <v>5</v>
      </c>
      <c r="BC6" s="126">
        <v>5</v>
      </c>
      <c r="BD6" s="126">
        <v>5</v>
      </c>
      <c r="BE6" s="126">
        <v>2</v>
      </c>
      <c r="BF6" s="322"/>
      <c r="BG6" s="126">
        <v>2</v>
      </c>
      <c r="BH6" s="126">
        <v>4</v>
      </c>
      <c r="BI6" s="126">
        <v>5</v>
      </c>
      <c r="BJ6" s="127">
        <v>4</v>
      </c>
      <c r="BK6" s="127">
        <v>5</v>
      </c>
      <c r="BL6" s="322"/>
      <c r="BM6" s="126">
        <v>0</v>
      </c>
      <c r="BN6" s="113">
        <v>5</v>
      </c>
      <c r="BR6" s="340"/>
      <c r="BU6" s="126"/>
      <c r="BV6" s="126"/>
      <c r="BW6" s="126">
        <v>4</v>
      </c>
      <c r="BX6" s="126">
        <v>4</v>
      </c>
      <c r="BY6" s="337"/>
      <c r="BZ6" s="195">
        <f>SUM(BZ4:BZ5)</f>
        <v>2008</v>
      </c>
      <c r="CA6" s="113"/>
    </row>
    <row r="7" spans="1:80" ht="15.75">
      <c r="A7" s="315" t="s">
        <v>160</v>
      </c>
      <c r="B7" s="316"/>
      <c r="C7" s="129">
        <f>C6*8</f>
        <v>16</v>
      </c>
      <c r="D7" s="129">
        <f>D6*8</f>
        <v>40</v>
      </c>
      <c r="E7" s="129">
        <f>E6*8</f>
        <v>40</v>
      </c>
      <c r="F7" s="129">
        <f>F6*8</f>
        <v>40</v>
      </c>
      <c r="G7" s="129">
        <f>G6*8</f>
        <v>40</v>
      </c>
      <c r="H7" s="253"/>
      <c r="I7" s="129">
        <f t="shared" ref="I7:N7" si="0">I6*8</f>
        <v>0</v>
      </c>
      <c r="J7" s="129">
        <f t="shared" si="0"/>
        <v>40</v>
      </c>
      <c r="K7" s="129">
        <f t="shared" si="0"/>
        <v>40</v>
      </c>
      <c r="L7" s="129">
        <f t="shared" si="0"/>
        <v>40</v>
      </c>
      <c r="M7" s="129">
        <f t="shared" si="0"/>
        <v>40</v>
      </c>
      <c r="N7" s="129">
        <f t="shared" si="0"/>
        <v>8</v>
      </c>
      <c r="O7" s="253"/>
      <c r="P7" s="129">
        <f>P6*8</f>
        <v>24</v>
      </c>
      <c r="Q7" s="129">
        <f>Q6*8</f>
        <v>40</v>
      </c>
      <c r="R7" s="129">
        <f>R6*8</f>
        <v>32</v>
      </c>
      <c r="S7" s="129">
        <f>S6*8</f>
        <v>40</v>
      </c>
      <c r="T7" s="129">
        <f>T6*8</f>
        <v>24</v>
      </c>
      <c r="U7" s="253"/>
      <c r="V7" s="129">
        <f>V6*8</f>
        <v>16</v>
      </c>
      <c r="W7" s="129">
        <f>W6*8</f>
        <v>40</v>
      </c>
      <c r="X7" s="129">
        <f>X6*8</f>
        <v>40</v>
      </c>
      <c r="Y7" s="129">
        <f>Y6*8</f>
        <v>40</v>
      </c>
      <c r="Z7" s="129">
        <f>Z6*8</f>
        <v>32</v>
      </c>
      <c r="AA7" s="253"/>
      <c r="AB7" s="129">
        <f t="shared" ref="AB7:AG7" si="1">AB6*8</f>
        <v>0</v>
      </c>
      <c r="AC7" s="129">
        <f t="shared" si="1"/>
        <v>32</v>
      </c>
      <c r="AD7" s="129">
        <f t="shared" si="1"/>
        <v>40</v>
      </c>
      <c r="AE7" s="129">
        <f t="shared" si="1"/>
        <v>40</v>
      </c>
      <c r="AF7" s="129">
        <f t="shared" si="1"/>
        <v>40</v>
      </c>
      <c r="AG7" s="129">
        <f t="shared" si="1"/>
        <v>16</v>
      </c>
      <c r="AH7" s="253"/>
      <c r="AI7" s="129">
        <f>AI6*8</f>
        <v>24</v>
      </c>
      <c r="AJ7" s="129">
        <f>AJ6*8</f>
        <v>40</v>
      </c>
      <c r="AK7" s="129">
        <f>AK6*8</f>
        <v>40</v>
      </c>
      <c r="AL7" s="129">
        <f>AL6*8</f>
        <v>40</v>
      </c>
      <c r="AM7" s="129">
        <f>AM6*8</f>
        <v>16</v>
      </c>
      <c r="AN7" s="253"/>
      <c r="AO7" s="251">
        <f>AO6*8</f>
        <v>24</v>
      </c>
      <c r="AP7" s="129">
        <f>AP6*8</f>
        <v>40</v>
      </c>
      <c r="AQ7" s="129">
        <f>AQ6*8</f>
        <v>40</v>
      </c>
      <c r="AR7" s="129">
        <f>AR6*8</f>
        <v>40</v>
      </c>
      <c r="AS7" s="129">
        <f>AS6*8</f>
        <v>40</v>
      </c>
      <c r="AT7" s="253"/>
      <c r="AU7" s="129">
        <f>AU6*8</f>
        <v>0</v>
      </c>
      <c r="AV7" s="129">
        <f>AV6*8</f>
        <v>40</v>
      </c>
      <c r="AW7" s="129">
        <f>AW6*8</f>
        <v>32</v>
      </c>
      <c r="AX7" s="129">
        <f>AX6*8</f>
        <v>40</v>
      </c>
      <c r="AY7" s="129">
        <f>AY6*8</f>
        <v>40</v>
      </c>
      <c r="AZ7" s="253"/>
      <c r="BA7" s="129">
        <f t="shared" ref="BA7:BE7" si="2">BA6*8</f>
        <v>32</v>
      </c>
      <c r="BB7" s="129">
        <f t="shared" si="2"/>
        <v>40</v>
      </c>
      <c r="BC7" s="129">
        <f t="shared" si="2"/>
        <v>40</v>
      </c>
      <c r="BD7" s="129">
        <f t="shared" si="2"/>
        <v>40</v>
      </c>
      <c r="BE7" s="129">
        <f t="shared" si="2"/>
        <v>16</v>
      </c>
      <c r="BF7" s="253"/>
      <c r="BG7" s="129">
        <f>BG6*8</f>
        <v>16</v>
      </c>
      <c r="BH7" s="129">
        <f>BH6*8</f>
        <v>32</v>
      </c>
      <c r="BI7" s="129">
        <f>BI6*8</f>
        <v>40</v>
      </c>
      <c r="BJ7" s="129">
        <f>BJ6*8</f>
        <v>32</v>
      </c>
      <c r="BK7" s="129">
        <f>BK6*8</f>
        <v>40</v>
      </c>
      <c r="BL7" s="253"/>
      <c r="BM7" s="129">
        <f>BM6*8</f>
        <v>0</v>
      </c>
      <c r="BN7" s="129">
        <f>BN6*8</f>
        <v>40</v>
      </c>
      <c r="BO7" s="129">
        <f>BO6*8</f>
        <v>0</v>
      </c>
      <c r="BP7" s="129">
        <f>BP6*8</f>
        <v>0</v>
      </c>
      <c r="BQ7" s="129">
        <f>BQ6*8</f>
        <v>0</v>
      </c>
      <c r="BR7" s="253"/>
      <c r="BS7" s="129">
        <f t="shared" ref="BS7:BX7" si="3">BS6*8</f>
        <v>0</v>
      </c>
      <c r="BT7" s="129">
        <f t="shared" si="3"/>
        <v>0</v>
      </c>
      <c r="BU7" s="129">
        <f t="shared" si="3"/>
        <v>0</v>
      </c>
      <c r="BV7" s="129">
        <f t="shared" si="3"/>
        <v>0</v>
      </c>
      <c r="BW7" s="129">
        <f t="shared" si="3"/>
        <v>32</v>
      </c>
      <c r="BX7" s="129">
        <f t="shared" si="3"/>
        <v>32</v>
      </c>
      <c r="BY7" s="130"/>
      <c r="BZ7" s="128"/>
      <c r="CA7" s="113"/>
    </row>
    <row r="8" spans="1:80" ht="31.5">
      <c r="A8" s="344" t="s">
        <v>161</v>
      </c>
      <c r="B8" s="345"/>
      <c r="C8" s="346" t="s">
        <v>162</v>
      </c>
      <c r="D8" s="342"/>
      <c r="E8" s="342"/>
      <c r="F8" s="342"/>
      <c r="G8" s="347"/>
      <c r="H8" s="254" t="s">
        <v>163</v>
      </c>
      <c r="I8" s="342" t="s">
        <v>164</v>
      </c>
      <c r="J8" s="342"/>
      <c r="K8" s="342"/>
      <c r="L8" s="342"/>
      <c r="M8" s="342"/>
      <c r="N8" s="347"/>
      <c r="O8" s="254" t="s">
        <v>163</v>
      </c>
      <c r="P8" s="342" t="s">
        <v>165</v>
      </c>
      <c r="Q8" s="342"/>
      <c r="R8" s="342"/>
      <c r="S8" s="342"/>
      <c r="T8" s="347"/>
      <c r="U8" s="254" t="s">
        <v>163</v>
      </c>
      <c r="V8" s="342" t="s">
        <v>166</v>
      </c>
      <c r="W8" s="342"/>
      <c r="X8" s="342"/>
      <c r="Y8" s="342"/>
      <c r="Z8" s="343"/>
      <c r="AA8" s="254" t="s">
        <v>163</v>
      </c>
      <c r="AB8" s="342" t="s">
        <v>167</v>
      </c>
      <c r="AC8" s="342"/>
      <c r="AD8" s="342"/>
      <c r="AE8" s="342"/>
      <c r="AF8" s="342"/>
      <c r="AG8" s="343"/>
      <c r="AH8" s="254" t="s">
        <v>163</v>
      </c>
      <c r="AI8" s="342" t="s">
        <v>168</v>
      </c>
      <c r="AJ8" s="342"/>
      <c r="AK8" s="342"/>
      <c r="AL8" s="342"/>
      <c r="AM8" s="343"/>
      <c r="AN8" s="254" t="s">
        <v>163</v>
      </c>
      <c r="AO8" s="346" t="s">
        <v>169</v>
      </c>
      <c r="AP8" s="342"/>
      <c r="AQ8" s="342"/>
      <c r="AR8" s="342"/>
      <c r="AS8" s="343"/>
      <c r="AT8" s="131" t="s">
        <v>163</v>
      </c>
      <c r="AU8" s="341" t="s">
        <v>170</v>
      </c>
      <c r="AV8" s="342"/>
      <c r="AW8" s="342"/>
      <c r="AX8" s="342"/>
      <c r="AY8" s="343"/>
      <c r="AZ8" s="131" t="s">
        <v>163</v>
      </c>
      <c r="BA8" s="341" t="s">
        <v>171</v>
      </c>
      <c r="BB8" s="342"/>
      <c r="BC8" s="342"/>
      <c r="BD8" s="342"/>
      <c r="BE8" s="342"/>
      <c r="BF8" s="131" t="s">
        <v>163</v>
      </c>
      <c r="BG8" s="341" t="s">
        <v>172</v>
      </c>
      <c r="BH8" s="342"/>
      <c r="BI8" s="342"/>
      <c r="BJ8" s="342"/>
      <c r="BK8" s="343"/>
      <c r="BL8" s="131" t="s">
        <v>163</v>
      </c>
      <c r="BM8" s="341" t="s">
        <v>173</v>
      </c>
      <c r="BN8" s="342"/>
      <c r="BO8" s="342"/>
      <c r="BP8" s="342"/>
      <c r="BQ8" s="343"/>
      <c r="BR8" s="254" t="s">
        <v>163</v>
      </c>
      <c r="BS8" s="342" t="s">
        <v>174</v>
      </c>
      <c r="BT8" s="342"/>
      <c r="BU8" s="342"/>
      <c r="BV8" s="342"/>
      <c r="BW8" s="342"/>
      <c r="BX8" s="347"/>
      <c r="BY8" s="131" t="s">
        <v>163</v>
      </c>
      <c r="BZ8" s="132" t="s">
        <v>175</v>
      </c>
      <c r="CA8" s="132" t="s">
        <v>176</v>
      </c>
      <c r="CB8" s="132" t="s">
        <v>177</v>
      </c>
    </row>
    <row r="9" spans="1:80" ht="22.5" customHeight="1">
      <c r="A9" s="348" t="s">
        <v>178</v>
      </c>
      <c r="B9" s="349"/>
      <c r="C9" s="197" t="s">
        <v>141</v>
      </c>
      <c r="D9" s="197" t="s">
        <v>143</v>
      </c>
      <c r="E9" s="197" t="s">
        <v>145</v>
      </c>
      <c r="F9" s="197" t="s">
        <v>147</v>
      </c>
      <c r="G9" s="197" t="s">
        <v>149</v>
      </c>
      <c r="H9" s="197"/>
      <c r="I9" s="197" t="s">
        <v>141</v>
      </c>
      <c r="J9" s="198" t="s">
        <v>143</v>
      </c>
      <c r="K9" s="198" t="s">
        <v>145</v>
      </c>
      <c r="L9" s="198" t="s">
        <v>147</v>
      </c>
      <c r="M9" s="198" t="s">
        <v>149</v>
      </c>
      <c r="N9" s="198" t="s">
        <v>179</v>
      </c>
      <c r="O9" s="198"/>
      <c r="P9" s="197" t="s">
        <v>141</v>
      </c>
      <c r="Q9" s="198" t="s">
        <v>143</v>
      </c>
      <c r="R9" s="198" t="s">
        <v>145</v>
      </c>
      <c r="S9" s="198" t="s">
        <v>147</v>
      </c>
      <c r="T9" s="198" t="s">
        <v>149</v>
      </c>
      <c r="U9" s="198"/>
      <c r="V9" s="197" t="s">
        <v>141</v>
      </c>
      <c r="W9" s="197" t="s">
        <v>143</v>
      </c>
      <c r="X9" s="197" t="s">
        <v>145</v>
      </c>
      <c r="Y9" s="197" t="s">
        <v>147</v>
      </c>
      <c r="Z9" s="197" t="s">
        <v>149</v>
      </c>
      <c r="AA9" s="198"/>
      <c r="AB9" s="197" t="s">
        <v>141</v>
      </c>
      <c r="AC9" s="198" t="s">
        <v>143</v>
      </c>
      <c r="AD9" s="198" t="s">
        <v>145</v>
      </c>
      <c r="AE9" s="198" t="s">
        <v>147</v>
      </c>
      <c r="AF9" s="198" t="s">
        <v>149</v>
      </c>
      <c r="AG9" s="198" t="s">
        <v>179</v>
      </c>
      <c r="AH9" s="198"/>
      <c r="AI9" s="197" t="s">
        <v>141</v>
      </c>
      <c r="AJ9" s="198" t="s">
        <v>143</v>
      </c>
      <c r="AK9" s="198" t="s">
        <v>145</v>
      </c>
      <c r="AL9" s="198" t="s">
        <v>147</v>
      </c>
      <c r="AM9" s="197" t="s">
        <v>149</v>
      </c>
      <c r="AN9" s="198"/>
      <c r="AO9" s="197" t="s">
        <v>141</v>
      </c>
      <c r="AP9" s="197" t="s">
        <v>143</v>
      </c>
      <c r="AQ9" s="197" t="s">
        <v>145</v>
      </c>
      <c r="AR9" s="197" t="s">
        <v>147</v>
      </c>
      <c r="AS9" s="197" t="s">
        <v>149</v>
      </c>
      <c r="AT9" s="198"/>
      <c r="AU9" s="197" t="s">
        <v>141</v>
      </c>
      <c r="AV9" s="198" t="s">
        <v>143</v>
      </c>
      <c r="AW9" s="198" t="s">
        <v>145</v>
      </c>
      <c r="AX9" s="198" t="s">
        <v>147</v>
      </c>
      <c r="AY9" s="198" t="s">
        <v>149</v>
      </c>
      <c r="AZ9" s="198"/>
      <c r="BA9" s="197" t="s">
        <v>141</v>
      </c>
      <c r="BB9" s="198" t="s">
        <v>143</v>
      </c>
      <c r="BC9" s="198" t="s">
        <v>145</v>
      </c>
      <c r="BD9" s="198" t="s">
        <v>147</v>
      </c>
      <c r="BE9" s="198" t="s">
        <v>149</v>
      </c>
      <c r="BF9" s="198"/>
      <c r="BG9" s="197" t="s">
        <v>141</v>
      </c>
      <c r="BH9" s="198" t="s">
        <v>143</v>
      </c>
      <c r="BI9" s="198" t="s">
        <v>145</v>
      </c>
      <c r="BJ9" s="198" t="s">
        <v>147</v>
      </c>
      <c r="BK9" s="198" t="s">
        <v>149</v>
      </c>
      <c r="BL9" s="198"/>
      <c r="BM9" s="197" t="s">
        <v>141</v>
      </c>
      <c r="BN9" s="198" t="s">
        <v>143</v>
      </c>
      <c r="BO9" s="199" t="s">
        <v>17</v>
      </c>
      <c r="BP9" s="199" t="s">
        <v>17</v>
      </c>
      <c r="BQ9" s="199" t="s">
        <v>17</v>
      </c>
      <c r="BR9" s="198"/>
      <c r="BS9" s="199" t="s">
        <v>17</v>
      </c>
      <c r="BT9" s="199" t="s">
        <v>17</v>
      </c>
      <c r="BU9" s="199" t="s">
        <v>17</v>
      </c>
      <c r="BV9" s="199" t="s">
        <v>17</v>
      </c>
      <c r="BW9" s="200" t="s">
        <v>149</v>
      </c>
      <c r="BX9" s="200" t="s">
        <v>179</v>
      </c>
      <c r="BY9" s="133"/>
      <c r="BZ9" s="132"/>
      <c r="CA9" s="132"/>
      <c r="CB9" s="132"/>
    </row>
    <row r="10" spans="1:80" ht="31.5">
      <c r="A10" s="132" t="s">
        <v>141</v>
      </c>
      <c r="B10" s="134" t="s">
        <v>142</v>
      </c>
      <c r="C10" s="139">
        <v>9</v>
      </c>
      <c r="D10" s="136">
        <v>22</v>
      </c>
      <c r="E10" s="136">
        <v>22</v>
      </c>
      <c r="F10" s="136">
        <v>22</v>
      </c>
      <c r="G10" s="136">
        <v>22</v>
      </c>
      <c r="H10" s="138">
        <f>SUM(C10:G10)</f>
        <v>97</v>
      </c>
      <c r="I10" s="137"/>
      <c r="J10" s="136">
        <v>22</v>
      </c>
      <c r="K10" s="136">
        <v>22</v>
      </c>
      <c r="L10" s="136">
        <v>22</v>
      </c>
      <c r="M10" s="136">
        <v>22</v>
      </c>
      <c r="N10" s="139">
        <v>4</v>
      </c>
      <c r="O10" s="138">
        <f>SUM(I10:N10)</f>
        <v>92</v>
      </c>
      <c r="P10" s="136">
        <v>13</v>
      </c>
      <c r="Q10" s="136">
        <v>22</v>
      </c>
      <c r="R10" s="139">
        <v>18</v>
      </c>
      <c r="S10" s="136">
        <v>22</v>
      </c>
      <c r="T10" s="136">
        <v>14</v>
      </c>
      <c r="U10" s="138">
        <f>SUM(P10:T10)</f>
        <v>89</v>
      </c>
      <c r="V10" s="139">
        <v>9</v>
      </c>
      <c r="W10" s="136">
        <v>22</v>
      </c>
      <c r="X10" s="136">
        <v>22</v>
      </c>
      <c r="Y10" s="135">
        <v>22</v>
      </c>
      <c r="Z10" s="139">
        <v>18</v>
      </c>
      <c r="AA10" s="138">
        <f>SUM(V10:Z10)</f>
        <v>93</v>
      </c>
      <c r="AB10" s="139">
        <v>0</v>
      </c>
      <c r="AC10" s="137">
        <v>18</v>
      </c>
      <c r="AD10" s="136">
        <v>22</v>
      </c>
      <c r="AE10" s="136">
        <v>22</v>
      </c>
      <c r="AF10" s="136">
        <v>22</v>
      </c>
      <c r="AG10" s="139">
        <v>9</v>
      </c>
      <c r="AH10" s="138">
        <f>SUM(AB10:AG10)</f>
        <v>93</v>
      </c>
      <c r="AI10" s="136">
        <v>13</v>
      </c>
      <c r="AJ10" s="136">
        <v>22</v>
      </c>
      <c r="AK10" s="136">
        <v>22</v>
      </c>
      <c r="AL10" s="136">
        <v>22</v>
      </c>
      <c r="AM10" s="139">
        <v>9</v>
      </c>
      <c r="AN10" s="138">
        <f>SUM(AI10:AM10)</f>
        <v>88</v>
      </c>
      <c r="AO10" s="136">
        <v>13</v>
      </c>
      <c r="AP10" s="136">
        <v>22</v>
      </c>
      <c r="AQ10" s="136">
        <v>22</v>
      </c>
      <c r="AR10" s="136">
        <v>22</v>
      </c>
      <c r="AS10" s="136">
        <v>22</v>
      </c>
      <c r="AT10" s="138">
        <f>SUM(AO10:AS10)</f>
        <v>101</v>
      </c>
      <c r="AU10" s="137"/>
      <c r="AV10" s="135">
        <v>22</v>
      </c>
      <c r="AW10" s="139">
        <v>18</v>
      </c>
      <c r="AX10" s="136">
        <v>22</v>
      </c>
      <c r="AY10" s="136">
        <v>22</v>
      </c>
      <c r="AZ10" s="138">
        <f>SUM(AU10:AY10)</f>
        <v>84</v>
      </c>
      <c r="BA10" s="139">
        <v>18</v>
      </c>
      <c r="BB10" s="136">
        <v>22</v>
      </c>
      <c r="BC10" s="136">
        <v>22</v>
      </c>
      <c r="BD10" s="136">
        <v>22</v>
      </c>
      <c r="BE10" s="139">
        <v>9</v>
      </c>
      <c r="BF10" s="138">
        <f>SUM(BA10:BE10)</f>
        <v>93</v>
      </c>
      <c r="BG10" s="139">
        <v>9</v>
      </c>
      <c r="BH10" s="139">
        <v>18</v>
      </c>
      <c r="BI10" s="136">
        <v>22</v>
      </c>
      <c r="BJ10" s="137">
        <v>18</v>
      </c>
      <c r="BK10" s="136">
        <v>22</v>
      </c>
      <c r="BL10" s="138">
        <f>SUM(BG10:BK10)</f>
        <v>89</v>
      </c>
      <c r="BM10" s="137"/>
      <c r="BN10" s="136">
        <v>17</v>
      </c>
      <c r="BO10" s="139"/>
      <c r="BP10" s="139"/>
      <c r="BQ10" s="139"/>
      <c r="BR10" s="138">
        <f>SUM(BM10:BQ10)</f>
        <v>17</v>
      </c>
      <c r="BS10" s="140"/>
      <c r="BT10" s="139"/>
      <c r="BU10" s="139"/>
      <c r="BV10" s="139"/>
      <c r="BW10" s="139">
        <v>18</v>
      </c>
      <c r="BX10" s="139">
        <v>18</v>
      </c>
      <c r="BY10" s="138">
        <f>SUM(BS10:BX10)</f>
        <v>36</v>
      </c>
      <c r="BZ10" s="238">
        <f>H10+O10+U10+AA10+AH10+AN10+AT10+AZ10+BF10+BL10+BR10+BY10</f>
        <v>972</v>
      </c>
      <c r="CA10" s="132">
        <f>SUM(BY10++BR10+BL10+BF10+AZ10+AT10+AN10+AH10+AA10+U10+O10+H10)</f>
        <v>972</v>
      </c>
      <c r="CB10" s="132"/>
    </row>
    <row r="11" spans="1:80" ht="62.25" customHeight="1">
      <c r="A11" s="132" t="s">
        <v>143</v>
      </c>
      <c r="B11" s="134" t="s">
        <v>144</v>
      </c>
      <c r="C11" s="139">
        <v>1</v>
      </c>
      <c r="D11" s="136">
        <v>3</v>
      </c>
      <c r="E11" s="140">
        <v>3</v>
      </c>
      <c r="F11" s="140">
        <v>3</v>
      </c>
      <c r="G11" s="140">
        <v>3</v>
      </c>
      <c r="H11" s="138">
        <f>SUM(C11:G11)</f>
        <v>13</v>
      </c>
      <c r="I11" s="137"/>
      <c r="J11" s="140">
        <v>3</v>
      </c>
      <c r="K11" s="140">
        <v>3</v>
      </c>
      <c r="L11" s="140">
        <v>3</v>
      </c>
      <c r="M11" s="140">
        <v>3</v>
      </c>
      <c r="N11" s="139">
        <v>1</v>
      </c>
      <c r="O11" s="138">
        <f>SUM(I11:N11)</f>
        <v>13</v>
      </c>
      <c r="P11" s="139">
        <v>2</v>
      </c>
      <c r="Q11" s="140">
        <v>3</v>
      </c>
      <c r="R11" s="140">
        <v>2</v>
      </c>
      <c r="S11" s="140">
        <v>3</v>
      </c>
      <c r="T11" s="139">
        <v>2</v>
      </c>
      <c r="U11" s="138">
        <f>SUM(P11:T11)</f>
        <v>12</v>
      </c>
      <c r="V11" s="139">
        <v>1</v>
      </c>
      <c r="W11" s="140">
        <v>3</v>
      </c>
      <c r="X11" s="140">
        <v>3</v>
      </c>
      <c r="Y11" s="141">
        <v>3</v>
      </c>
      <c r="Z11" s="140">
        <v>2</v>
      </c>
      <c r="AA11" s="138">
        <f>SUM(V11:Z11)</f>
        <v>12</v>
      </c>
      <c r="AB11" s="139">
        <v>0</v>
      </c>
      <c r="AC11" s="141">
        <v>2</v>
      </c>
      <c r="AD11" s="140">
        <v>3</v>
      </c>
      <c r="AE11" s="139">
        <v>3</v>
      </c>
      <c r="AF11" s="139">
        <v>3</v>
      </c>
      <c r="AG11" s="139">
        <v>1</v>
      </c>
      <c r="AH11" s="138">
        <f>SUM(AB11:AG11)</f>
        <v>12</v>
      </c>
      <c r="AI11" s="139">
        <v>2</v>
      </c>
      <c r="AJ11" s="140">
        <v>3</v>
      </c>
      <c r="AK11" s="140">
        <v>3</v>
      </c>
      <c r="AL11" s="140">
        <v>3</v>
      </c>
      <c r="AM11" s="139">
        <v>1</v>
      </c>
      <c r="AN11" s="138">
        <f>SUM(AI11:AM11)</f>
        <v>12</v>
      </c>
      <c r="AO11" s="140">
        <v>2</v>
      </c>
      <c r="AP11" s="140">
        <v>3</v>
      </c>
      <c r="AQ11" s="140">
        <v>3</v>
      </c>
      <c r="AR11" s="140">
        <v>3</v>
      </c>
      <c r="AS11" s="140">
        <v>3</v>
      </c>
      <c r="AT11" s="138">
        <f>SUM(AO11:AS11)</f>
        <v>14</v>
      </c>
      <c r="AU11" s="137"/>
      <c r="AV11" s="141">
        <v>3</v>
      </c>
      <c r="AW11" s="140">
        <v>2</v>
      </c>
      <c r="AX11" s="140">
        <v>3</v>
      </c>
      <c r="AY11" s="140">
        <v>3</v>
      </c>
      <c r="AZ11" s="138">
        <f>SUM(AU11:AY11)</f>
        <v>11</v>
      </c>
      <c r="BA11" s="140">
        <v>2</v>
      </c>
      <c r="BB11" s="140">
        <v>3</v>
      </c>
      <c r="BC11" s="140">
        <v>3</v>
      </c>
      <c r="BD11" s="140">
        <v>3</v>
      </c>
      <c r="BE11" s="139">
        <v>1</v>
      </c>
      <c r="BF11" s="138">
        <f>SUM(BA11:BE11)</f>
        <v>12</v>
      </c>
      <c r="BG11" s="139">
        <v>1</v>
      </c>
      <c r="BH11" s="140">
        <v>2</v>
      </c>
      <c r="BI11" s="140">
        <v>3</v>
      </c>
      <c r="BJ11" s="141">
        <v>2</v>
      </c>
      <c r="BK11" s="140">
        <v>3</v>
      </c>
      <c r="BL11" s="138">
        <f>SUM(BG11:BK11)</f>
        <v>11</v>
      </c>
      <c r="BM11" s="137"/>
      <c r="BN11" s="140">
        <v>7</v>
      </c>
      <c r="BO11" s="139"/>
      <c r="BP11" s="139"/>
      <c r="BQ11" s="139"/>
      <c r="BR11" s="138">
        <f>SUM(BM11:BQ11)</f>
        <v>7</v>
      </c>
      <c r="BS11" s="140"/>
      <c r="BT11" s="139"/>
      <c r="BU11" s="139"/>
      <c r="BV11" s="140"/>
      <c r="BW11" s="140">
        <v>2</v>
      </c>
      <c r="BX11" s="140">
        <v>2</v>
      </c>
      <c r="BY11" s="138">
        <f>SUM(BS11:BX11)</f>
        <v>4</v>
      </c>
      <c r="BZ11" s="196">
        <f>H11+O11+U11+AA11+AH11+AN11+AT11+AZ11+BF11+BL11+BR11+BY11</f>
        <v>133</v>
      </c>
      <c r="CA11" s="132">
        <f>SUM(BY11++BR11+BL11+BF11+AZ11+AT11+AN11+AH11+AA11+U11+O11+H11)</f>
        <v>133</v>
      </c>
      <c r="CB11" s="132"/>
    </row>
    <row r="12" spans="1:80" ht="63">
      <c r="A12" s="132" t="s">
        <v>145</v>
      </c>
      <c r="B12" s="134" t="s">
        <v>146</v>
      </c>
      <c r="C12" s="139">
        <v>2</v>
      </c>
      <c r="D12" s="136">
        <v>5</v>
      </c>
      <c r="E12" s="140">
        <v>5</v>
      </c>
      <c r="F12" s="140">
        <v>5</v>
      </c>
      <c r="G12" s="140">
        <v>5</v>
      </c>
      <c r="H12" s="138">
        <f>SUM(C12:G12)</f>
        <v>22</v>
      </c>
      <c r="I12" s="137"/>
      <c r="J12" s="140">
        <v>5</v>
      </c>
      <c r="K12" s="140">
        <v>5</v>
      </c>
      <c r="L12" s="140">
        <v>5</v>
      </c>
      <c r="M12" s="140">
        <v>5</v>
      </c>
      <c r="N12" s="139">
        <v>1</v>
      </c>
      <c r="O12" s="138">
        <f t="shared" ref="O12:O14" si="4">SUM(I12:N12)</f>
        <v>21</v>
      </c>
      <c r="P12" s="140">
        <v>3</v>
      </c>
      <c r="Q12" s="140">
        <v>5</v>
      </c>
      <c r="R12" s="139">
        <v>4</v>
      </c>
      <c r="S12" s="140">
        <v>5</v>
      </c>
      <c r="T12" s="140">
        <v>2</v>
      </c>
      <c r="U12" s="138">
        <f>SUM(P12:T12)</f>
        <v>19</v>
      </c>
      <c r="V12" s="139">
        <v>2</v>
      </c>
      <c r="W12" s="140">
        <v>5</v>
      </c>
      <c r="X12" s="140">
        <v>5</v>
      </c>
      <c r="Y12" s="141">
        <v>5</v>
      </c>
      <c r="Z12" s="139">
        <v>4</v>
      </c>
      <c r="AA12" s="138">
        <f>SUM(V12:Z12)</f>
        <v>21</v>
      </c>
      <c r="AB12" s="139">
        <v>0</v>
      </c>
      <c r="AC12" s="137">
        <v>4</v>
      </c>
      <c r="AD12" s="140">
        <v>5</v>
      </c>
      <c r="AE12" s="140">
        <v>5</v>
      </c>
      <c r="AF12" s="140">
        <v>5</v>
      </c>
      <c r="AG12" s="139">
        <v>2</v>
      </c>
      <c r="AH12" s="138">
        <f>SUM(AB12:AG12)</f>
        <v>21</v>
      </c>
      <c r="AI12" s="140">
        <v>3</v>
      </c>
      <c r="AJ12" s="140">
        <v>5</v>
      </c>
      <c r="AK12" s="140">
        <v>5</v>
      </c>
      <c r="AL12" s="140">
        <v>5</v>
      </c>
      <c r="AM12" s="139">
        <v>2</v>
      </c>
      <c r="AN12" s="138">
        <f>SUM(AI12:AM12)</f>
        <v>20</v>
      </c>
      <c r="AO12" s="140">
        <v>3</v>
      </c>
      <c r="AP12" s="140">
        <v>5</v>
      </c>
      <c r="AQ12" s="140">
        <v>5</v>
      </c>
      <c r="AR12" s="140">
        <v>5</v>
      </c>
      <c r="AS12" s="140">
        <v>5</v>
      </c>
      <c r="AT12" s="138">
        <f>SUM(AO12:AS12)</f>
        <v>23</v>
      </c>
      <c r="AU12" s="137"/>
      <c r="AV12" s="141">
        <v>5</v>
      </c>
      <c r="AW12" s="139">
        <v>4</v>
      </c>
      <c r="AX12" s="140">
        <v>5</v>
      </c>
      <c r="AY12" s="140">
        <v>5</v>
      </c>
      <c r="AZ12" s="138">
        <f>SUM(AU12:AY12)</f>
        <v>19</v>
      </c>
      <c r="BA12" s="139">
        <v>4</v>
      </c>
      <c r="BB12" s="140">
        <v>5</v>
      </c>
      <c r="BC12" s="140">
        <v>5</v>
      </c>
      <c r="BD12" s="140">
        <v>5</v>
      </c>
      <c r="BE12" s="139">
        <v>2</v>
      </c>
      <c r="BF12" s="138">
        <f>SUM(BA12:BE12)</f>
        <v>21</v>
      </c>
      <c r="BG12" s="139">
        <v>2</v>
      </c>
      <c r="BH12" s="139">
        <v>4</v>
      </c>
      <c r="BI12" s="140">
        <v>5</v>
      </c>
      <c r="BJ12" s="137">
        <v>4</v>
      </c>
      <c r="BK12" s="140">
        <v>5</v>
      </c>
      <c r="BL12" s="138">
        <f>SUM(BG12:BK12)</f>
        <v>20</v>
      </c>
      <c r="BM12" s="137"/>
      <c r="BN12" s="140">
        <v>6</v>
      </c>
      <c r="BO12" s="139"/>
      <c r="BP12" s="139"/>
      <c r="BQ12" s="139"/>
      <c r="BR12" s="138">
        <f>SUM(BM12:BQ12)</f>
        <v>6</v>
      </c>
      <c r="BS12" s="139"/>
      <c r="BT12" s="139"/>
      <c r="BU12" s="139"/>
      <c r="BV12" s="139"/>
      <c r="BW12" s="139">
        <v>4</v>
      </c>
      <c r="BX12" s="139">
        <v>4</v>
      </c>
      <c r="BY12" s="138">
        <f>SUM(BS12:BX12)</f>
        <v>8</v>
      </c>
      <c r="BZ12" s="196">
        <f t="shared" ref="BZ12:BZ14" si="5">H12+O12+U12+AA12+AH12+AN12+AT12+AZ12+BF12+BL12+BR12+BY12</f>
        <v>221</v>
      </c>
      <c r="CA12" s="132">
        <f>SUM(BY12++BR12+BL12+BF12+AZ12+AT12+AN12+AH12+AA12+U12+O12+H12)</f>
        <v>221</v>
      </c>
      <c r="CB12" s="132"/>
    </row>
    <row r="13" spans="1:80" ht="31.5">
      <c r="A13" s="132" t="s">
        <v>147</v>
      </c>
      <c r="B13" s="134" t="s">
        <v>148</v>
      </c>
      <c r="C13" s="139">
        <v>2</v>
      </c>
      <c r="D13" s="136">
        <v>6</v>
      </c>
      <c r="E13" s="140">
        <v>6</v>
      </c>
      <c r="F13" s="140">
        <v>6</v>
      </c>
      <c r="G13" s="140">
        <v>6</v>
      </c>
      <c r="H13" s="138">
        <f>SUM(C13:G13)</f>
        <v>26</v>
      </c>
      <c r="I13" s="137"/>
      <c r="J13" s="140">
        <v>6</v>
      </c>
      <c r="K13" s="140">
        <v>6</v>
      </c>
      <c r="L13" s="140">
        <v>6</v>
      </c>
      <c r="M13" s="140">
        <v>6</v>
      </c>
      <c r="N13" s="139">
        <v>1</v>
      </c>
      <c r="O13" s="138">
        <f t="shared" si="4"/>
        <v>25</v>
      </c>
      <c r="P13" s="139">
        <v>4</v>
      </c>
      <c r="Q13" s="140">
        <v>6</v>
      </c>
      <c r="R13" s="140">
        <v>5</v>
      </c>
      <c r="S13" s="140">
        <v>6</v>
      </c>
      <c r="T13" s="139">
        <v>4</v>
      </c>
      <c r="U13" s="138">
        <f>SUM(P13:T13)</f>
        <v>25</v>
      </c>
      <c r="V13" s="139">
        <v>2</v>
      </c>
      <c r="W13" s="140">
        <v>6</v>
      </c>
      <c r="X13" s="140">
        <v>6</v>
      </c>
      <c r="Y13" s="141">
        <v>6</v>
      </c>
      <c r="Z13" s="140">
        <v>5</v>
      </c>
      <c r="AA13" s="138">
        <f>SUM(V13:Z13)</f>
        <v>25</v>
      </c>
      <c r="AB13" s="139">
        <v>0</v>
      </c>
      <c r="AC13" s="141">
        <v>5</v>
      </c>
      <c r="AD13" s="140">
        <v>6</v>
      </c>
      <c r="AE13" s="139">
        <v>6</v>
      </c>
      <c r="AF13" s="139">
        <v>6</v>
      </c>
      <c r="AG13" s="139">
        <v>2</v>
      </c>
      <c r="AH13" s="138">
        <f>SUM(AB13:AG13)</f>
        <v>25</v>
      </c>
      <c r="AI13" s="139">
        <v>4</v>
      </c>
      <c r="AJ13" s="140">
        <v>6</v>
      </c>
      <c r="AK13" s="140">
        <v>6</v>
      </c>
      <c r="AL13" s="140">
        <v>6</v>
      </c>
      <c r="AM13" s="139">
        <v>2</v>
      </c>
      <c r="AN13" s="138">
        <f>SUM(AI13:AM13)</f>
        <v>24</v>
      </c>
      <c r="AO13" s="140">
        <v>4</v>
      </c>
      <c r="AP13" s="140">
        <v>6</v>
      </c>
      <c r="AQ13" s="140">
        <v>6</v>
      </c>
      <c r="AR13" s="140">
        <v>6</v>
      </c>
      <c r="AS13" s="140">
        <v>6</v>
      </c>
      <c r="AT13" s="138">
        <f>SUM(AO13:AS13)</f>
        <v>28</v>
      </c>
      <c r="AU13" s="137"/>
      <c r="AV13" s="141">
        <v>6</v>
      </c>
      <c r="AW13" s="140">
        <v>5</v>
      </c>
      <c r="AX13" s="140">
        <v>6</v>
      </c>
      <c r="AY13" s="140">
        <v>6</v>
      </c>
      <c r="AZ13" s="138">
        <f>SUM(AU13:AY13)</f>
        <v>23</v>
      </c>
      <c r="BA13" s="140">
        <v>5</v>
      </c>
      <c r="BB13" s="140">
        <v>6</v>
      </c>
      <c r="BC13" s="140">
        <v>6</v>
      </c>
      <c r="BD13" s="140">
        <v>6</v>
      </c>
      <c r="BE13" s="139">
        <v>2</v>
      </c>
      <c r="BF13" s="138">
        <f>SUM(BA13:BE13)</f>
        <v>25</v>
      </c>
      <c r="BG13" s="139">
        <v>2</v>
      </c>
      <c r="BH13" s="140">
        <v>5</v>
      </c>
      <c r="BI13" s="140">
        <v>6</v>
      </c>
      <c r="BJ13" s="141">
        <v>5</v>
      </c>
      <c r="BK13" s="140">
        <v>6</v>
      </c>
      <c r="BL13" s="138">
        <f>SUM(BG13:BK13)</f>
        <v>24</v>
      </c>
      <c r="BM13" s="137"/>
      <c r="BN13" s="140">
        <v>5</v>
      </c>
      <c r="BO13" s="139"/>
      <c r="BP13" s="139"/>
      <c r="BQ13" s="139"/>
      <c r="BR13" s="138">
        <f>SUM(BM13:BQ13)</f>
        <v>5</v>
      </c>
      <c r="BS13" s="140"/>
      <c r="BT13" s="139"/>
      <c r="BU13" s="139"/>
      <c r="BV13" s="140"/>
      <c r="BW13" s="140">
        <v>5</v>
      </c>
      <c r="BX13" s="140">
        <v>5</v>
      </c>
      <c r="BY13" s="138">
        <f>SUM(BS13:BX13)</f>
        <v>10</v>
      </c>
      <c r="BZ13" s="196">
        <f t="shared" si="5"/>
        <v>265</v>
      </c>
      <c r="CA13" s="132">
        <f>SUM(BY13++BR13+BL13+BF13+AZ13+AT13+AN13+AH13+AA13+U13+O13+H13)</f>
        <v>265</v>
      </c>
      <c r="CB13" s="132"/>
    </row>
    <row r="14" spans="1:80" ht="31.5">
      <c r="A14" s="132" t="s">
        <v>149</v>
      </c>
      <c r="B14" s="134" t="s">
        <v>150</v>
      </c>
      <c r="C14" s="139">
        <v>2</v>
      </c>
      <c r="D14" s="136">
        <v>4</v>
      </c>
      <c r="E14" s="140">
        <v>4</v>
      </c>
      <c r="F14" s="140">
        <v>4</v>
      </c>
      <c r="G14" s="140">
        <v>4</v>
      </c>
      <c r="H14" s="138">
        <f>SUM(C14:G14)</f>
        <v>18</v>
      </c>
      <c r="I14" s="137"/>
      <c r="J14" s="140">
        <v>4</v>
      </c>
      <c r="K14" s="140">
        <v>4</v>
      </c>
      <c r="L14" s="140">
        <v>4</v>
      </c>
      <c r="M14" s="140">
        <v>4</v>
      </c>
      <c r="N14" s="139">
        <v>1</v>
      </c>
      <c r="O14" s="138">
        <f t="shared" si="4"/>
        <v>17</v>
      </c>
      <c r="P14" s="139">
        <v>2</v>
      </c>
      <c r="Q14" s="140">
        <v>4</v>
      </c>
      <c r="R14" s="140">
        <v>3</v>
      </c>
      <c r="S14" s="140">
        <v>4</v>
      </c>
      <c r="T14" s="139">
        <v>2</v>
      </c>
      <c r="U14" s="138">
        <f>SUM(P14:T14)</f>
        <v>15</v>
      </c>
      <c r="V14" s="139">
        <v>2</v>
      </c>
      <c r="W14" s="140">
        <v>4</v>
      </c>
      <c r="X14" s="140">
        <v>4</v>
      </c>
      <c r="Y14" s="141">
        <v>4</v>
      </c>
      <c r="Z14" s="140">
        <v>3</v>
      </c>
      <c r="AA14" s="138">
        <f>SUM(V14:Z14)</f>
        <v>17</v>
      </c>
      <c r="AB14" s="139">
        <v>0</v>
      </c>
      <c r="AC14" s="141">
        <v>3</v>
      </c>
      <c r="AD14" s="140">
        <v>4</v>
      </c>
      <c r="AE14" s="139">
        <v>4</v>
      </c>
      <c r="AF14" s="139">
        <v>4</v>
      </c>
      <c r="AG14" s="139">
        <v>2</v>
      </c>
      <c r="AH14" s="138">
        <f>SUM(AB14:AG14)</f>
        <v>17</v>
      </c>
      <c r="AI14" s="139">
        <v>2</v>
      </c>
      <c r="AJ14" s="140">
        <v>4</v>
      </c>
      <c r="AK14" s="140">
        <v>4</v>
      </c>
      <c r="AL14" s="140">
        <v>4</v>
      </c>
      <c r="AM14" s="139">
        <v>2</v>
      </c>
      <c r="AN14" s="138">
        <f>SUM(AI14:AM14)</f>
        <v>16</v>
      </c>
      <c r="AO14" s="140">
        <v>2</v>
      </c>
      <c r="AP14" s="140">
        <v>4</v>
      </c>
      <c r="AQ14" s="140">
        <v>4</v>
      </c>
      <c r="AR14" s="140">
        <v>4</v>
      </c>
      <c r="AS14" s="140">
        <v>4</v>
      </c>
      <c r="AT14" s="138">
        <f>SUM(AO14:AS14)</f>
        <v>18</v>
      </c>
      <c r="AU14" s="137"/>
      <c r="AV14" s="141">
        <v>4</v>
      </c>
      <c r="AW14" s="140">
        <v>3</v>
      </c>
      <c r="AX14" s="140">
        <v>4</v>
      </c>
      <c r="AY14" s="140">
        <v>4</v>
      </c>
      <c r="AZ14" s="138">
        <f>SUM(AU14:AY14)</f>
        <v>15</v>
      </c>
      <c r="BA14" s="140">
        <v>3</v>
      </c>
      <c r="BB14" s="140">
        <v>4</v>
      </c>
      <c r="BC14" s="140">
        <v>4</v>
      </c>
      <c r="BD14" s="140">
        <v>4</v>
      </c>
      <c r="BE14" s="139">
        <v>2</v>
      </c>
      <c r="BF14" s="138">
        <f>SUM(BA14:BE14)</f>
        <v>17</v>
      </c>
      <c r="BG14" s="139">
        <v>2</v>
      </c>
      <c r="BH14" s="140">
        <v>3</v>
      </c>
      <c r="BI14" s="140">
        <v>4</v>
      </c>
      <c r="BJ14" s="141">
        <v>3</v>
      </c>
      <c r="BK14" s="140">
        <v>4</v>
      </c>
      <c r="BL14" s="138">
        <f>SUM(BG14:BK14)</f>
        <v>16</v>
      </c>
      <c r="BM14" s="137"/>
      <c r="BN14" s="140">
        <v>5</v>
      </c>
      <c r="BO14" s="139"/>
      <c r="BP14" s="139"/>
      <c r="BQ14" s="139"/>
      <c r="BR14" s="138">
        <f>SUM(BM14:BQ14)</f>
        <v>5</v>
      </c>
      <c r="BS14" s="140"/>
      <c r="BT14" s="139"/>
      <c r="BU14" s="139"/>
      <c r="BV14" s="140"/>
      <c r="BW14" s="140">
        <v>3</v>
      </c>
      <c r="BX14" s="140">
        <v>3</v>
      </c>
      <c r="BY14" s="138">
        <f>SUM(BS14:BX14)</f>
        <v>6</v>
      </c>
      <c r="BZ14" s="196">
        <f t="shared" si="5"/>
        <v>177</v>
      </c>
      <c r="CA14" s="132">
        <f>SUM(BY14++BR14+BL14+BF14+AZ14+AT14+AN14+AH14+AA14+U14+O14+H14)</f>
        <v>177</v>
      </c>
      <c r="CB14" s="132"/>
    </row>
    <row r="15" spans="1:80" ht="29.25" customHeight="1">
      <c r="A15" s="350" t="s">
        <v>180</v>
      </c>
      <c r="B15" s="351"/>
      <c r="C15" s="158">
        <f t="shared" ref="C15:AH15" si="6">SUM(C10:C14)</f>
        <v>16</v>
      </c>
      <c r="D15" s="158">
        <f t="shared" si="6"/>
        <v>40</v>
      </c>
      <c r="E15" s="158">
        <f t="shared" si="6"/>
        <v>40</v>
      </c>
      <c r="F15" s="158">
        <f t="shared" si="6"/>
        <v>40</v>
      </c>
      <c r="G15" s="158">
        <f t="shared" si="6"/>
        <v>40</v>
      </c>
      <c r="H15" s="160">
        <f t="shared" si="6"/>
        <v>176</v>
      </c>
      <c r="I15" s="158">
        <f t="shared" si="6"/>
        <v>0</v>
      </c>
      <c r="J15" s="158">
        <f t="shared" si="6"/>
        <v>40</v>
      </c>
      <c r="K15" s="158">
        <f t="shared" si="6"/>
        <v>40</v>
      </c>
      <c r="L15" s="158">
        <f t="shared" si="6"/>
        <v>40</v>
      </c>
      <c r="M15" s="158">
        <f t="shared" si="6"/>
        <v>40</v>
      </c>
      <c r="N15" s="158">
        <f t="shared" si="6"/>
        <v>8</v>
      </c>
      <c r="O15" s="160">
        <f t="shared" si="6"/>
        <v>168</v>
      </c>
      <c r="P15" s="158">
        <f t="shared" si="6"/>
        <v>24</v>
      </c>
      <c r="Q15" s="158">
        <f t="shared" si="6"/>
        <v>40</v>
      </c>
      <c r="R15" s="158">
        <f t="shared" si="6"/>
        <v>32</v>
      </c>
      <c r="S15" s="158">
        <f t="shared" si="6"/>
        <v>40</v>
      </c>
      <c r="T15" s="158">
        <f t="shared" si="6"/>
        <v>24</v>
      </c>
      <c r="U15" s="160">
        <f t="shared" si="6"/>
        <v>160</v>
      </c>
      <c r="V15" s="158">
        <f t="shared" si="6"/>
        <v>16</v>
      </c>
      <c r="W15" s="158">
        <f t="shared" si="6"/>
        <v>40</v>
      </c>
      <c r="X15" s="158">
        <f t="shared" si="6"/>
        <v>40</v>
      </c>
      <c r="Y15" s="158">
        <f t="shared" si="6"/>
        <v>40</v>
      </c>
      <c r="Z15" s="158">
        <f t="shared" si="6"/>
        <v>32</v>
      </c>
      <c r="AA15" s="160">
        <f t="shared" si="6"/>
        <v>168</v>
      </c>
      <c r="AB15" s="157">
        <f t="shared" si="6"/>
        <v>0</v>
      </c>
      <c r="AC15" s="157">
        <f t="shared" si="6"/>
        <v>32</v>
      </c>
      <c r="AD15" s="157">
        <f t="shared" si="6"/>
        <v>40</v>
      </c>
      <c r="AE15" s="157">
        <f t="shared" si="6"/>
        <v>40</v>
      </c>
      <c r="AF15" s="157">
        <f t="shared" si="6"/>
        <v>40</v>
      </c>
      <c r="AG15" s="157">
        <f t="shared" si="6"/>
        <v>16</v>
      </c>
      <c r="AH15" s="160">
        <f t="shared" si="6"/>
        <v>168</v>
      </c>
      <c r="AI15" s="158">
        <f t="shared" ref="AI15:BL15" si="7">SUM(AI10:AI14)</f>
        <v>24</v>
      </c>
      <c r="AJ15" s="157">
        <f t="shared" si="7"/>
        <v>40</v>
      </c>
      <c r="AK15" s="157">
        <f t="shared" si="7"/>
        <v>40</v>
      </c>
      <c r="AL15" s="157">
        <f t="shared" si="7"/>
        <v>40</v>
      </c>
      <c r="AM15" s="157">
        <f t="shared" si="7"/>
        <v>16</v>
      </c>
      <c r="AN15" s="160">
        <f t="shared" si="7"/>
        <v>160</v>
      </c>
      <c r="AO15" s="252">
        <f t="shared" si="7"/>
        <v>24</v>
      </c>
      <c r="AP15" s="158">
        <f t="shared" si="7"/>
        <v>40</v>
      </c>
      <c r="AQ15" s="158">
        <f t="shared" si="7"/>
        <v>40</v>
      </c>
      <c r="AR15" s="158">
        <f t="shared" si="7"/>
        <v>40</v>
      </c>
      <c r="AS15" s="158">
        <f t="shared" si="7"/>
        <v>40</v>
      </c>
      <c r="AT15" s="160">
        <f t="shared" si="7"/>
        <v>184</v>
      </c>
      <c r="AU15" s="158">
        <f t="shared" si="7"/>
        <v>0</v>
      </c>
      <c r="AV15" s="158">
        <f t="shared" si="7"/>
        <v>40</v>
      </c>
      <c r="AW15" s="158">
        <f t="shared" si="7"/>
        <v>32</v>
      </c>
      <c r="AX15" s="158">
        <f t="shared" si="7"/>
        <v>40</v>
      </c>
      <c r="AY15" s="158">
        <f t="shared" si="7"/>
        <v>40</v>
      </c>
      <c r="AZ15" s="160">
        <f t="shared" si="7"/>
        <v>152</v>
      </c>
      <c r="BA15" s="157">
        <f t="shared" si="7"/>
        <v>32</v>
      </c>
      <c r="BB15" s="157">
        <f t="shared" si="7"/>
        <v>40</v>
      </c>
      <c r="BC15" s="157">
        <f t="shared" si="7"/>
        <v>40</v>
      </c>
      <c r="BD15" s="157">
        <f t="shared" si="7"/>
        <v>40</v>
      </c>
      <c r="BE15" s="157">
        <f t="shared" si="7"/>
        <v>16</v>
      </c>
      <c r="BF15" s="160">
        <f t="shared" si="7"/>
        <v>168</v>
      </c>
      <c r="BG15" s="157">
        <f t="shared" si="7"/>
        <v>16</v>
      </c>
      <c r="BH15" s="157">
        <f t="shared" si="7"/>
        <v>32</v>
      </c>
      <c r="BI15" s="157">
        <f t="shared" si="7"/>
        <v>40</v>
      </c>
      <c r="BJ15" s="157">
        <f t="shared" si="7"/>
        <v>32</v>
      </c>
      <c r="BK15" s="157">
        <f t="shared" si="7"/>
        <v>40</v>
      </c>
      <c r="BL15" s="160">
        <f t="shared" si="7"/>
        <v>160</v>
      </c>
      <c r="BM15" s="158"/>
      <c r="BN15" s="158">
        <f t="shared" ref="BN15:CA15" si="8">SUM(BN10:BN14)</f>
        <v>40</v>
      </c>
      <c r="BO15" s="158">
        <f t="shared" si="8"/>
        <v>0</v>
      </c>
      <c r="BP15" s="158">
        <f t="shared" si="8"/>
        <v>0</v>
      </c>
      <c r="BQ15" s="158">
        <f t="shared" si="8"/>
        <v>0</v>
      </c>
      <c r="BR15" s="160">
        <f t="shared" si="8"/>
        <v>40</v>
      </c>
      <c r="BS15" s="159">
        <f t="shared" si="8"/>
        <v>0</v>
      </c>
      <c r="BT15" s="159">
        <f t="shared" si="8"/>
        <v>0</v>
      </c>
      <c r="BU15" s="159">
        <f t="shared" si="8"/>
        <v>0</v>
      </c>
      <c r="BV15" s="159">
        <f t="shared" si="8"/>
        <v>0</v>
      </c>
      <c r="BW15" s="159">
        <f t="shared" si="8"/>
        <v>32</v>
      </c>
      <c r="BX15" s="159">
        <f t="shared" si="8"/>
        <v>32</v>
      </c>
      <c r="BY15" s="160">
        <f t="shared" si="8"/>
        <v>64</v>
      </c>
      <c r="BZ15" s="156">
        <f t="shared" si="8"/>
        <v>1768</v>
      </c>
      <c r="CA15" s="156">
        <f t="shared" si="8"/>
        <v>1768</v>
      </c>
      <c r="CB15" s="156"/>
    </row>
    <row r="16" spans="1:80" ht="18.75" customHeight="1">
      <c r="A16" s="352" t="s">
        <v>181</v>
      </c>
      <c r="B16" s="353"/>
      <c r="C16" s="346">
        <v>176</v>
      </c>
      <c r="D16" s="342"/>
      <c r="E16" s="342"/>
      <c r="F16" s="342"/>
      <c r="G16" s="342"/>
      <c r="H16" s="143"/>
      <c r="I16" s="346">
        <v>168</v>
      </c>
      <c r="J16" s="342"/>
      <c r="K16" s="342"/>
      <c r="L16" s="342"/>
      <c r="M16" s="347"/>
      <c r="N16" s="143"/>
      <c r="O16" s="143"/>
      <c r="P16" s="346">
        <v>160</v>
      </c>
      <c r="Q16" s="342"/>
      <c r="R16" s="342"/>
      <c r="S16" s="342"/>
      <c r="T16" s="347"/>
      <c r="U16" s="144"/>
      <c r="V16" s="346">
        <v>168</v>
      </c>
      <c r="W16" s="342"/>
      <c r="X16" s="342"/>
      <c r="Y16" s="342"/>
      <c r="Z16" s="343"/>
      <c r="AA16" s="143"/>
      <c r="AB16" s="341">
        <v>168</v>
      </c>
      <c r="AC16" s="342"/>
      <c r="AD16" s="342"/>
      <c r="AE16" s="342"/>
      <c r="AF16" s="342"/>
      <c r="AG16" s="343"/>
      <c r="AH16" s="143"/>
      <c r="AI16" s="341">
        <v>160</v>
      </c>
      <c r="AJ16" s="342"/>
      <c r="AK16" s="342"/>
      <c r="AL16" s="342"/>
      <c r="AM16" s="347"/>
      <c r="AN16" s="144"/>
      <c r="AO16" s="346">
        <v>184</v>
      </c>
      <c r="AP16" s="342"/>
      <c r="AQ16" s="342"/>
      <c r="AR16" s="342"/>
      <c r="AS16" s="343"/>
      <c r="AT16" s="143"/>
      <c r="AU16" s="341">
        <v>152</v>
      </c>
      <c r="AV16" s="342"/>
      <c r="AW16" s="342"/>
      <c r="AX16" s="342"/>
      <c r="AY16" s="343"/>
      <c r="AZ16" s="143"/>
      <c r="BA16" s="341">
        <v>168</v>
      </c>
      <c r="BB16" s="342"/>
      <c r="BC16" s="342"/>
      <c r="BD16" s="342"/>
      <c r="BE16" s="342"/>
      <c r="BF16" s="143"/>
      <c r="BG16" s="341">
        <v>160</v>
      </c>
      <c r="BH16" s="342"/>
      <c r="BI16" s="342"/>
      <c r="BJ16" s="342"/>
      <c r="BK16" s="343"/>
      <c r="BL16" s="143"/>
      <c r="BM16" s="341">
        <v>40</v>
      </c>
      <c r="BN16" s="342"/>
      <c r="BO16" s="342"/>
      <c r="BP16" s="342"/>
      <c r="BQ16" s="343"/>
      <c r="BR16" s="143"/>
      <c r="BS16" s="346">
        <v>64</v>
      </c>
      <c r="BT16" s="342"/>
      <c r="BU16" s="342"/>
      <c r="BV16" s="342"/>
      <c r="BW16" s="342"/>
      <c r="BX16" s="347"/>
      <c r="BY16" s="142"/>
      <c r="BZ16" s="144">
        <f>SUM(C16:BY16)</f>
        <v>1768</v>
      </c>
      <c r="CA16" s="132"/>
      <c r="CB16" s="132"/>
    </row>
    <row r="18" spans="2:2">
      <c r="B18" t="s">
        <v>182</v>
      </c>
    </row>
  </sheetData>
  <mergeCells count="68">
    <mergeCell ref="AO16:AS16"/>
    <mergeCell ref="AU16:AY16"/>
    <mergeCell ref="BA16:BE16"/>
    <mergeCell ref="BG16:BK16"/>
    <mergeCell ref="BM16:BQ16"/>
    <mergeCell ref="BS16:BX16"/>
    <mergeCell ref="BS8:BX8"/>
    <mergeCell ref="A9:B9"/>
    <mergeCell ref="A15:B15"/>
    <mergeCell ref="A16:B16"/>
    <mergeCell ref="C16:G16"/>
    <mergeCell ref="I16:M16"/>
    <mergeCell ref="P16:T16"/>
    <mergeCell ref="V16:Z16"/>
    <mergeCell ref="AB16:AG16"/>
    <mergeCell ref="AI16:AM16"/>
    <mergeCell ref="AI8:AM8"/>
    <mergeCell ref="AO8:AS8"/>
    <mergeCell ref="AU8:AY8"/>
    <mergeCell ref="BA8:BE8"/>
    <mergeCell ref="BG8:BK8"/>
    <mergeCell ref="BM8:BQ8"/>
    <mergeCell ref="A8:B8"/>
    <mergeCell ref="C8:G8"/>
    <mergeCell ref="P8:T8"/>
    <mergeCell ref="V8:Z8"/>
    <mergeCell ref="AB8:AG8"/>
    <mergeCell ref="I8:N8"/>
    <mergeCell ref="BV4:BX4"/>
    <mergeCell ref="BV5:BX5"/>
    <mergeCell ref="BY4:BY6"/>
    <mergeCell ref="F5:G5"/>
    <mergeCell ref="S5:T5"/>
    <mergeCell ref="Y5:Z5"/>
    <mergeCell ref="AE5:AG5"/>
    <mergeCell ref="AL5:AM5"/>
    <mergeCell ref="AR5:AS5"/>
    <mergeCell ref="AX5:AY5"/>
    <mergeCell ref="BD5:BE5"/>
    <mergeCell ref="BF4:BF6"/>
    <mergeCell ref="BJ4:BK4"/>
    <mergeCell ref="BL4:BL6"/>
    <mergeCell ref="BP4:BQ4"/>
    <mergeCell ref="BR4:BR6"/>
    <mergeCell ref="BP5:BQ5"/>
    <mergeCell ref="AN4:AN6"/>
    <mergeCell ref="AR4:AS4"/>
    <mergeCell ref="AT4:AT6"/>
    <mergeCell ref="AX4:AY4"/>
    <mergeCell ref="AZ4:AZ6"/>
    <mergeCell ref="BD4:BE4"/>
    <mergeCell ref="BJ5:BK5"/>
    <mergeCell ref="A7:B7"/>
    <mergeCell ref="AL4:AM4"/>
    <mergeCell ref="A4:B4"/>
    <mergeCell ref="F4:G4"/>
    <mergeCell ref="H4:H6"/>
    <mergeCell ref="O4:O6"/>
    <mergeCell ref="S4:T4"/>
    <mergeCell ref="A6:B6"/>
    <mergeCell ref="U4:U6"/>
    <mergeCell ref="Y4:Z4"/>
    <mergeCell ref="AA4:AA6"/>
    <mergeCell ref="AE4:AG4"/>
    <mergeCell ref="AH4:AH6"/>
    <mergeCell ref="L4:N4"/>
    <mergeCell ref="L5:N5"/>
    <mergeCell ref="A5:B5"/>
  </mergeCells>
  <phoneticPr fontId="104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C262-81EB-458B-B8CF-999C0A5FD709}">
  <dimension ref="A1:CB18"/>
  <sheetViews>
    <sheetView workbookViewId="0">
      <selection activeCell="B18" sqref="B18"/>
    </sheetView>
  </sheetViews>
  <sheetFormatPr defaultRowHeight="15"/>
  <cols>
    <col min="1" max="1" width="4.28515625" customWidth="1"/>
    <col min="2" max="2" width="23" customWidth="1"/>
    <col min="3" max="77" width="2.7109375" customWidth="1"/>
    <col min="78" max="78" width="7.5703125" customWidth="1"/>
    <col min="79" max="79" width="0" hidden="1" customWidth="1"/>
    <col min="80" max="80" width="15" customWidth="1"/>
  </cols>
  <sheetData>
    <row r="1" spans="1:80" ht="21">
      <c r="A1" s="115" t="s">
        <v>151</v>
      </c>
    </row>
    <row r="2" spans="1:80">
      <c r="B2" s="116" t="s">
        <v>152</v>
      </c>
      <c r="C2" s="117"/>
      <c r="D2" s="117"/>
      <c r="E2" s="117">
        <v>5</v>
      </c>
      <c r="F2" s="117"/>
      <c r="G2" s="117"/>
      <c r="H2" s="117"/>
      <c r="I2" s="117"/>
      <c r="K2" s="117">
        <v>5</v>
      </c>
      <c r="L2" s="117"/>
      <c r="M2" s="117"/>
      <c r="N2" s="117"/>
      <c r="O2" s="117"/>
      <c r="P2" s="117"/>
      <c r="Q2" s="117"/>
      <c r="R2" s="117">
        <v>5</v>
      </c>
      <c r="S2" s="117"/>
      <c r="T2" s="117"/>
      <c r="U2" s="117"/>
      <c r="V2" s="117"/>
      <c r="W2" s="117"/>
      <c r="X2" s="117">
        <v>5</v>
      </c>
      <c r="Y2" s="117"/>
      <c r="Z2" s="117"/>
      <c r="AA2" s="117"/>
      <c r="AB2" s="117"/>
      <c r="AC2" s="117"/>
      <c r="AD2" s="117">
        <v>6</v>
      </c>
      <c r="AE2" s="117"/>
      <c r="AF2" s="117"/>
      <c r="AG2" s="117"/>
      <c r="AH2" s="117"/>
      <c r="AI2" s="117"/>
      <c r="AJ2" s="117"/>
      <c r="AK2" s="117">
        <v>5</v>
      </c>
      <c r="AL2" s="117"/>
      <c r="AM2" s="117"/>
      <c r="AN2" s="117"/>
      <c r="AO2" s="117"/>
      <c r="AP2" s="117">
        <v>5</v>
      </c>
      <c r="AQ2" s="117"/>
      <c r="AR2" s="117"/>
      <c r="AS2" s="117"/>
      <c r="AT2" s="117"/>
      <c r="AU2" s="117"/>
      <c r="AV2" s="117"/>
      <c r="AW2" s="117">
        <v>5</v>
      </c>
      <c r="AX2" s="117"/>
      <c r="AY2" s="117"/>
      <c r="AZ2" s="117"/>
      <c r="BA2" s="117"/>
      <c r="BC2" s="117">
        <v>5</v>
      </c>
      <c r="BD2" s="117"/>
      <c r="BE2" s="117"/>
      <c r="BF2" s="117"/>
      <c r="BG2" s="117"/>
      <c r="BI2" s="117">
        <v>5</v>
      </c>
      <c r="BJ2" s="117"/>
      <c r="BK2" s="117"/>
      <c r="BL2" s="117"/>
      <c r="BM2" s="117"/>
      <c r="BN2" s="117"/>
      <c r="BO2" s="117">
        <v>5</v>
      </c>
      <c r="BP2" s="117"/>
      <c r="BQ2" s="117"/>
      <c r="BR2" s="117"/>
      <c r="BS2" s="117"/>
      <c r="BT2" s="117"/>
      <c r="BU2" s="117">
        <v>6</v>
      </c>
      <c r="BV2" s="117"/>
    </row>
    <row r="4" spans="1:80" ht="47.25">
      <c r="A4" s="318" t="s">
        <v>153</v>
      </c>
      <c r="B4" s="319"/>
      <c r="C4" s="118" t="s">
        <v>154</v>
      </c>
      <c r="D4" s="119" t="s">
        <v>155</v>
      </c>
      <c r="E4" s="119" t="s">
        <v>156</v>
      </c>
      <c r="F4" s="317" t="s">
        <v>157</v>
      </c>
      <c r="G4" s="317"/>
      <c r="H4" s="320"/>
      <c r="I4" s="118" t="s">
        <v>154</v>
      </c>
      <c r="J4" s="119" t="s">
        <v>155</v>
      </c>
      <c r="K4" s="119" t="s">
        <v>156</v>
      </c>
      <c r="L4" s="317" t="s">
        <v>157</v>
      </c>
      <c r="M4" s="317"/>
      <c r="N4" s="317"/>
      <c r="O4" s="320"/>
      <c r="P4" s="118" t="s">
        <v>154</v>
      </c>
      <c r="Q4" s="119" t="s">
        <v>155</v>
      </c>
      <c r="R4" s="119" t="s">
        <v>156</v>
      </c>
      <c r="S4" s="317" t="s">
        <v>157</v>
      </c>
      <c r="T4" s="317"/>
      <c r="U4" s="320"/>
      <c r="V4" s="118" t="s">
        <v>154</v>
      </c>
      <c r="W4" s="119" t="s">
        <v>155</v>
      </c>
      <c r="X4" s="119" t="s">
        <v>156</v>
      </c>
      <c r="Y4" s="317" t="s">
        <v>157</v>
      </c>
      <c r="Z4" s="317"/>
      <c r="AA4" s="320"/>
      <c r="AB4" s="118" t="s">
        <v>154</v>
      </c>
      <c r="AC4" s="119" t="s">
        <v>155</v>
      </c>
      <c r="AD4" s="119" t="s">
        <v>156</v>
      </c>
      <c r="AE4" s="325" t="s">
        <v>157</v>
      </c>
      <c r="AF4" s="326"/>
      <c r="AG4" s="327"/>
      <c r="AH4" s="320"/>
      <c r="AI4" s="118" t="s">
        <v>154</v>
      </c>
      <c r="AJ4" s="119" t="s">
        <v>155</v>
      </c>
      <c r="AK4" s="119" t="s">
        <v>156</v>
      </c>
      <c r="AL4" s="317" t="s">
        <v>157</v>
      </c>
      <c r="AM4" s="317"/>
      <c r="AN4" s="320"/>
      <c r="AO4" s="119" t="s">
        <v>154</v>
      </c>
      <c r="AP4" s="118" t="s">
        <v>155</v>
      </c>
      <c r="AQ4" s="118" t="s">
        <v>156</v>
      </c>
      <c r="AR4" s="317" t="s">
        <v>157</v>
      </c>
      <c r="AS4" s="317"/>
      <c r="AT4" s="320"/>
      <c r="AU4" s="118" t="s">
        <v>154</v>
      </c>
      <c r="AV4" s="119" t="s">
        <v>155</v>
      </c>
      <c r="AW4" s="119" t="s">
        <v>156</v>
      </c>
      <c r="AX4" s="317" t="s">
        <v>157</v>
      </c>
      <c r="AY4" s="317"/>
      <c r="AZ4" s="320"/>
      <c r="BA4" s="118" t="s">
        <v>154</v>
      </c>
      <c r="BB4" s="119" t="s">
        <v>155</v>
      </c>
      <c r="BC4" s="119" t="s">
        <v>156</v>
      </c>
      <c r="BD4" s="325" t="s">
        <v>157</v>
      </c>
      <c r="BE4" s="327"/>
      <c r="BF4" s="320"/>
      <c r="BG4" s="118" t="s">
        <v>154</v>
      </c>
      <c r="BH4" s="119" t="s">
        <v>155</v>
      </c>
      <c r="BI4" s="119" t="s">
        <v>156</v>
      </c>
      <c r="BJ4" s="317" t="s">
        <v>157</v>
      </c>
      <c r="BK4" s="317"/>
      <c r="BL4" s="320"/>
      <c r="BM4" s="118" t="s">
        <v>154</v>
      </c>
      <c r="BN4" s="119" t="s">
        <v>155</v>
      </c>
      <c r="BO4" s="119" t="s">
        <v>156</v>
      </c>
      <c r="BP4" s="317" t="s">
        <v>157</v>
      </c>
      <c r="BQ4" s="317"/>
      <c r="BR4" s="338" t="s">
        <v>17</v>
      </c>
      <c r="BS4" s="255" t="s">
        <v>154</v>
      </c>
      <c r="BT4" s="119" t="s">
        <v>155</v>
      </c>
      <c r="BU4" s="119" t="s">
        <v>156</v>
      </c>
      <c r="BV4" s="331" t="s">
        <v>157</v>
      </c>
      <c r="BW4" s="332"/>
      <c r="BX4" s="333"/>
      <c r="BY4" s="336"/>
      <c r="BZ4" s="120">
        <v>232</v>
      </c>
      <c r="CB4" s="121" t="s">
        <v>183</v>
      </c>
    </row>
    <row r="5" spans="1:80">
      <c r="A5" s="315"/>
      <c r="B5" s="316"/>
      <c r="C5" s="122">
        <v>20</v>
      </c>
      <c r="D5" s="122">
        <v>2</v>
      </c>
      <c r="E5" s="123">
        <v>22</v>
      </c>
      <c r="F5" s="329">
        <v>176</v>
      </c>
      <c r="G5" s="334"/>
      <c r="H5" s="321"/>
      <c r="I5" s="122">
        <v>20</v>
      </c>
      <c r="J5" s="122">
        <v>1</v>
      </c>
      <c r="K5" s="123">
        <v>21</v>
      </c>
      <c r="L5" s="328">
        <v>168</v>
      </c>
      <c r="M5" s="328"/>
      <c r="N5" s="328"/>
      <c r="O5" s="321"/>
      <c r="P5" s="122">
        <v>20</v>
      </c>
      <c r="Q5" s="122">
        <v>0</v>
      </c>
      <c r="R5" s="123">
        <v>20</v>
      </c>
      <c r="S5" s="329">
        <v>160</v>
      </c>
      <c r="T5" s="330"/>
      <c r="U5" s="321"/>
      <c r="V5" s="122">
        <v>17</v>
      </c>
      <c r="W5" s="122">
        <v>4</v>
      </c>
      <c r="X5" s="123">
        <v>21</v>
      </c>
      <c r="Y5" s="329">
        <v>168</v>
      </c>
      <c r="Z5" s="335"/>
      <c r="AA5" s="321"/>
      <c r="AB5" s="122">
        <v>17</v>
      </c>
      <c r="AC5" s="122">
        <v>4</v>
      </c>
      <c r="AD5" s="123">
        <v>21</v>
      </c>
      <c r="AE5" s="329">
        <v>168</v>
      </c>
      <c r="AF5" s="334"/>
      <c r="AG5" s="330"/>
      <c r="AH5" s="321"/>
      <c r="AI5" s="122">
        <v>15</v>
      </c>
      <c r="AJ5" s="122">
        <v>5</v>
      </c>
      <c r="AK5" s="123">
        <v>20</v>
      </c>
      <c r="AL5" s="329">
        <v>160</v>
      </c>
      <c r="AM5" s="330"/>
      <c r="AN5" s="321"/>
      <c r="AO5" s="124">
        <v>23</v>
      </c>
      <c r="AP5" s="123">
        <v>0</v>
      </c>
      <c r="AQ5" s="239">
        <v>23</v>
      </c>
      <c r="AR5" s="329">
        <v>184</v>
      </c>
      <c r="AS5" s="330"/>
      <c r="AT5" s="321"/>
      <c r="AU5" s="122">
        <v>13</v>
      </c>
      <c r="AV5" s="122">
        <v>6</v>
      </c>
      <c r="AW5" s="123">
        <v>19</v>
      </c>
      <c r="AX5" s="329">
        <v>152</v>
      </c>
      <c r="AY5" s="335"/>
      <c r="AZ5" s="321"/>
      <c r="BA5" s="122">
        <v>21</v>
      </c>
      <c r="BB5" s="122">
        <v>0</v>
      </c>
      <c r="BC5" s="123">
        <v>21</v>
      </c>
      <c r="BD5" s="329">
        <v>168</v>
      </c>
      <c r="BE5" s="334"/>
      <c r="BF5" s="321"/>
      <c r="BG5" s="122">
        <v>14</v>
      </c>
      <c r="BH5" s="122">
        <v>6</v>
      </c>
      <c r="BI5" s="123">
        <v>20</v>
      </c>
      <c r="BJ5" s="329">
        <v>160</v>
      </c>
      <c r="BK5" s="330"/>
      <c r="BL5" s="321"/>
      <c r="BM5" s="122">
        <v>0</v>
      </c>
      <c r="BN5" s="122">
        <v>5</v>
      </c>
      <c r="BO5" s="123">
        <v>5</v>
      </c>
      <c r="BP5" s="329">
        <v>40</v>
      </c>
      <c r="BQ5" s="330"/>
      <c r="BR5" s="339"/>
      <c r="BS5" s="122">
        <v>0</v>
      </c>
      <c r="BT5" s="122">
        <v>9</v>
      </c>
      <c r="BU5" s="123">
        <v>9</v>
      </c>
      <c r="BV5" s="329">
        <v>72</v>
      </c>
      <c r="BW5" s="334"/>
      <c r="BX5" s="335"/>
      <c r="BY5" s="336"/>
      <c r="BZ5" s="125">
        <f>F5+L5+S5+Y5+AE5+AL5+AR5+AX5+BD5+BJ5+BP5+BV5</f>
        <v>1776</v>
      </c>
      <c r="CA5" s="113"/>
    </row>
    <row r="6" spans="1:80">
      <c r="A6" s="323" t="s">
        <v>159</v>
      </c>
      <c r="B6" s="324"/>
      <c r="C6" s="126">
        <v>2</v>
      </c>
      <c r="D6" s="126">
        <v>5</v>
      </c>
      <c r="E6" s="126">
        <v>5</v>
      </c>
      <c r="F6" s="126">
        <v>5</v>
      </c>
      <c r="G6" s="126">
        <v>5</v>
      </c>
      <c r="H6" s="322"/>
      <c r="I6" s="126">
        <v>0</v>
      </c>
      <c r="J6" s="126">
        <v>5</v>
      </c>
      <c r="K6" s="126">
        <v>5</v>
      </c>
      <c r="L6" s="126">
        <v>5</v>
      </c>
      <c r="M6" s="126">
        <v>5</v>
      </c>
      <c r="N6" s="127">
        <v>1</v>
      </c>
      <c r="O6" s="322"/>
      <c r="P6" s="126">
        <v>3</v>
      </c>
      <c r="Q6" s="126">
        <v>5</v>
      </c>
      <c r="R6" s="126">
        <v>4</v>
      </c>
      <c r="S6" s="126">
        <v>5</v>
      </c>
      <c r="T6" s="126">
        <v>3</v>
      </c>
      <c r="U6" s="322"/>
      <c r="V6" s="126">
        <v>2</v>
      </c>
      <c r="W6" s="126">
        <v>5</v>
      </c>
      <c r="X6" s="126">
        <v>5</v>
      </c>
      <c r="Y6" s="126">
        <v>5</v>
      </c>
      <c r="Z6" s="127">
        <v>4</v>
      </c>
      <c r="AA6" s="322"/>
      <c r="AB6" s="127">
        <v>0</v>
      </c>
      <c r="AC6" s="127">
        <v>4</v>
      </c>
      <c r="AD6" s="126">
        <v>5</v>
      </c>
      <c r="AE6" s="126">
        <v>5</v>
      </c>
      <c r="AF6" s="126">
        <v>5</v>
      </c>
      <c r="AG6" s="126">
        <v>2</v>
      </c>
      <c r="AH6" s="322"/>
      <c r="AI6" s="126">
        <v>3</v>
      </c>
      <c r="AJ6" s="126">
        <v>5</v>
      </c>
      <c r="AK6" s="126">
        <v>5</v>
      </c>
      <c r="AL6" s="127">
        <v>5</v>
      </c>
      <c r="AM6" s="126">
        <v>2</v>
      </c>
      <c r="AN6" s="322"/>
      <c r="AO6" s="250">
        <v>3</v>
      </c>
      <c r="AP6" s="126">
        <v>5</v>
      </c>
      <c r="AQ6" s="126">
        <v>5</v>
      </c>
      <c r="AR6" s="126">
        <v>5</v>
      </c>
      <c r="AS6" s="126">
        <v>5</v>
      </c>
      <c r="AT6" s="322"/>
      <c r="AU6" s="126">
        <v>0</v>
      </c>
      <c r="AV6" s="127">
        <v>5</v>
      </c>
      <c r="AW6" s="127">
        <v>4</v>
      </c>
      <c r="AX6" s="126">
        <v>5</v>
      </c>
      <c r="AY6" s="126">
        <v>5</v>
      </c>
      <c r="AZ6" s="322"/>
      <c r="BA6" s="126">
        <v>4</v>
      </c>
      <c r="BB6" s="126">
        <v>5</v>
      </c>
      <c r="BC6" s="126">
        <v>5</v>
      </c>
      <c r="BD6" s="126">
        <v>5</v>
      </c>
      <c r="BE6" s="126">
        <v>2</v>
      </c>
      <c r="BF6" s="322"/>
      <c r="BG6" s="126">
        <v>2</v>
      </c>
      <c r="BH6" s="126">
        <v>4</v>
      </c>
      <c r="BI6" s="126">
        <v>5</v>
      </c>
      <c r="BJ6" s="127">
        <v>4</v>
      </c>
      <c r="BK6" s="127">
        <v>5</v>
      </c>
      <c r="BL6" s="322"/>
      <c r="BM6" s="126">
        <v>0</v>
      </c>
      <c r="BN6" s="113">
        <v>5</v>
      </c>
      <c r="BR6" s="340"/>
      <c r="BU6" s="126"/>
      <c r="BV6" s="126"/>
      <c r="BW6" s="126">
        <v>5</v>
      </c>
      <c r="BX6" s="126">
        <v>4</v>
      </c>
      <c r="BY6" s="337"/>
      <c r="BZ6" s="195">
        <f>SUM(BZ4:BZ5)</f>
        <v>2008</v>
      </c>
      <c r="CA6" s="113"/>
    </row>
    <row r="7" spans="1:80" ht="15.75">
      <c r="A7" s="315" t="s">
        <v>160</v>
      </c>
      <c r="B7" s="316"/>
      <c r="C7" s="129">
        <f>C6*8</f>
        <v>16</v>
      </c>
      <c r="D7" s="129">
        <f>D6*8</f>
        <v>40</v>
      </c>
      <c r="E7" s="129">
        <f>E6*8</f>
        <v>40</v>
      </c>
      <c r="F7" s="129">
        <f>F6*8</f>
        <v>40</v>
      </c>
      <c r="G7" s="129">
        <f>G6*8</f>
        <v>40</v>
      </c>
      <c r="H7" s="253"/>
      <c r="I7" s="129">
        <f t="shared" ref="I7:N7" si="0">I6*8</f>
        <v>0</v>
      </c>
      <c r="J7" s="129">
        <f t="shared" si="0"/>
        <v>40</v>
      </c>
      <c r="K7" s="129">
        <f t="shared" si="0"/>
        <v>40</v>
      </c>
      <c r="L7" s="129">
        <f t="shared" si="0"/>
        <v>40</v>
      </c>
      <c r="M7" s="129">
        <f t="shared" si="0"/>
        <v>40</v>
      </c>
      <c r="N7" s="129">
        <f t="shared" si="0"/>
        <v>8</v>
      </c>
      <c r="O7" s="253"/>
      <c r="P7" s="129">
        <f>P6*8</f>
        <v>24</v>
      </c>
      <c r="Q7" s="129">
        <f>Q6*8</f>
        <v>40</v>
      </c>
      <c r="R7" s="129">
        <f>R6*8</f>
        <v>32</v>
      </c>
      <c r="S7" s="129">
        <f>S6*8</f>
        <v>40</v>
      </c>
      <c r="T7" s="129">
        <f>T6*8</f>
        <v>24</v>
      </c>
      <c r="U7" s="253"/>
      <c r="V7" s="129">
        <f>V6*8</f>
        <v>16</v>
      </c>
      <c r="W7" s="129">
        <f>W6*8</f>
        <v>40</v>
      </c>
      <c r="X7" s="129">
        <f>X6*8</f>
        <v>40</v>
      </c>
      <c r="Y7" s="129">
        <f>Y6*8</f>
        <v>40</v>
      </c>
      <c r="Z7" s="129">
        <f>Z6*8</f>
        <v>32</v>
      </c>
      <c r="AA7" s="253"/>
      <c r="AB7" s="129">
        <f t="shared" ref="AB7:AG7" si="1">AB6*8</f>
        <v>0</v>
      </c>
      <c r="AC7" s="129">
        <f t="shared" si="1"/>
        <v>32</v>
      </c>
      <c r="AD7" s="129">
        <f t="shared" si="1"/>
        <v>40</v>
      </c>
      <c r="AE7" s="129">
        <f t="shared" si="1"/>
        <v>40</v>
      </c>
      <c r="AF7" s="129">
        <f t="shared" si="1"/>
        <v>40</v>
      </c>
      <c r="AG7" s="129">
        <f t="shared" si="1"/>
        <v>16</v>
      </c>
      <c r="AH7" s="253"/>
      <c r="AI7" s="129">
        <f>AI6*8</f>
        <v>24</v>
      </c>
      <c r="AJ7" s="129">
        <f>AJ6*8</f>
        <v>40</v>
      </c>
      <c r="AK7" s="129">
        <f>AK6*8</f>
        <v>40</v>
      </c>
      <c r="AL7" s="129">
        <f>AL6*8</f>
        <v>40</v>
      </c>
      <c r="AM7" s="129">
        <f>AM6*8</f>
        <v>16</v>
      </c>
      <c r="AN7" s="253"/>
      <c r="AO7" s="251">
        <f>AO6*8</f>
        <v>24</v>
      </c>
      <c r="AP7" s="129">
        <f>AP6*8</f>
        <v>40</v>
      </c>
      <c r="AQ7" s="129">
        <f>AQ6*8</f>
        <v>40</v>
      </c>
      <c r="AR7" s="129">
        <f>AR6*8</f>
        <v>40</v>
      </c>
      <c r="AS7" s="129">
        <f>AS6*8</f>
        <v>40</v>
      </c>
      <c r="AT7" s="253"/>
      <c r="AU7" s="129">
        <f>AU6*8</f>
        <v>0</v>
      </c>
      <c r="AV7" s="129">
        <f>AV6*8</f>
        <v>40</v>
      </c>
      <c r="AW7" s="129">
        <f>AW6*8</f>
        <v>32</v>
      </c>
      <c r="AX7" s="129">
        <f>AX6*8</f>
        <v>40</v>
      </c>
      <c r="AY7" s="129">
        <f>AY6*8</f>
        <v>40</v>
      </c>
      <c r="AZ7" s="253"/>
      <c r="BA7" s="129">
        <f t="shared" ref="BA7:BE7" si="2">BA6*8</f>
        <v>32</v>
      </c>
      <c r="BB7" s="129">
        <f t="shared" si="2"/>
        <v>40</v>
      </c>
      <c r="BC7" s="129">
        <f t="shared" si="2"/>
        <v>40</v>
      </c>
      <c r="BD7" s="129">
        <f t="shared" si="2"/>
        <v>40</v>
      </c>
      <c r="BE7" s="129">
        <f t="shared" si="2"/>
        <v>16</v>
      </c>
      <c r="BF7" s="253"/>
      <c r="BG7" s="129">
        <f>BG6*8</f>
        <v>16</v>
      </c>
      <c r="BH7" s="129">
        <f>BH6*8</f>
        <v>32</v>
      </c>
      <c r="BI7" s="129">
        <f>BI6*8</f>
        <v>40</v>
      </c>
      <c r="BJ7" s="129">
        <f>BJ6*8</f>
        <v>32</v>
      </c>
      <c r="BK7" s="129">
        <f>BK6*8</f>
        <v>40</v>
      </c>
      <c r="BL7" s="253"/>
      <c r="BM7" s="129">
        <f>BM6*8</f>
        <v>0</v>
      </c>
      <c r="BN7" s="129">
        <f>BN6*8</f>
        <v>40</v>
      </c>
      <c r="BO7" s="129">
        <f>BO6*8</f>
        <v>0</v>
      </c>
      <c r="BP7" s="129">
        <f>BP6*8</f>
        <v>0</v>
      </c>
      <c r="BQ7" s="129">
        <f>BQ6*8</f>
        <v>0</v>
      </c>
      <c r="BR7" s="253"/>
      <c r="BS7" s="129">
        <f t="shared" ref="BS7:BX7" si="3">BS6*8</f>
        <v>0</v>
      </c>
      <c r="BT7" s="129">
        <f t="shared" si="3"/>
        <v>0</v>
      </c>
      <c r="BU7" s="129">
        <f t="shared" si="3"/>
        <v>0</v>
      </c>
      <c r="BV7" s="129">
        <f t="shared" si="3"/>
        <v>0</v>
      </c>
      <c r="BW7" s="129">
        <f t="shared" si="3"/>
        <v>40</v>
      </c>
      <c r="BX7" s="129">
        <f t="shared" si="3"/>
        <v>32</v>
      </c>
      <c r="BY7" s="130"/>
      <c r="BZ7" s="128"/>
      <c r="CA7" s="113"/>
    </row>
    <row r="8" spans="1:80" ht="31.5">
      <c r="A8" s="344" t="s">
        <v>161</v>
      </c>
      <c r="B8" s="345"/>
      <c r="C8" s="346" t="s">
        <v>162</v>
      </c>
      <c r="D8" s="342"/>
      <c r="E8" s="342"/>
      <c r="F8" s="342"/>
      <c r="G8" s="347"/>
      <c r="H8" s="254" t="s">
        <v>163</v>
      </c>
      <c r="I8" s="342" t="s">
        <v>164</v>
      </c>
      <c r="J8" s="342"/>
      <c r="K8" s="342"/>
      <c r="L8" s="342"/>
      <c r="M8" s="342"/>
      <c r="N8" s="347"/>
      <c r="O8" s="254" t="s">
        <v>163</v>
      </c>
      <c r="P8" s="342" t="s">
        <v>165</v>
      </c>
      <c r="Q8" s="342"/>
      <c r="R8" s="342"/>
      <c r="S8" s="342"/>
      <c r="T8" s="347"/>
      <c r="U8" s="254" t="s">
        <v>163</v>
      </c>
      <c r="V8" s="342" t="s">
        <v>166</v>
      </c>
      <c r="W8" s="342"/>
      <c r="X8" s="342"/>
      <c r="Y8" s="342"/>
      <c r="Z8" s="343"/>
      <c r="AA8" s="254" t="s">
        <v>163</v>
      </c>
      <c r="AB8" s="342" t="s">
        <v>167</v>
      </c>
      <c r="AC8" s="342"/>
      <c r="AD8" s="342"/>
      <c r="AE8" s="342"/>
      <c r="AF8" s="342"/>
      <c r="AG8" s="343"/>
      <c r="AH8" s="254" t="s">
        <v>163</v>
      </c>
      <c r="AI8" s="342" t="s">
        <v>168</v>
      </c>
      <c r="AJ8" s="342"/>
      <c r="AK8" s="342"/>
      <c r="AL8" s="342"/>
      <c r="AM8" s="343"/>
      <c r="AN8" s="254" t="s">
        <v>163</v>
      </c>
      <c r="AO8" s="346" t="s">
        <v>169</v>
      </c>
      <c r="AP8" s="342"/>
      <c r="AQ8" s="342"/>
      <c r="AR8" s="342"/>
      <c r="AS8" s="343"/>
      <c r="AT8" s="131" t="s">
        <v>163</v>
      </c>
      <c r="AU8" s="341" t="s">
        <v>170</v>
      </c>
      <c r="AV8" s="342"/>
      <c r="AW8" s="342"/>
      <c r="AX8" s="342"/>
      <c r="AY8" s="343"/>
      <c r="AZ8" s="131" t="s">
        <v>163</v>
      </c>
      <c r="BA8" s="341" t="s">
        <v>171</v>
      </c>
      <c r="BB8" s="342"/>
      <c r="BC8" s="342"/>
      <c r="BD8" s="342"/>
      <c r="BE8" s="342"/>
      <c r="BF8" s="131" t="s">
        <v>163</v>
      </c>
      <c r="BG8" s="341" t="s">
        <v>172</v>
      </c>
      <c r="BH8" s="342"/>
      <c r="BI8" s="342"/>
      <c r="BJ8" s="342"/>
      <c r="BK8" s="343"/>
      <c r="BL8" s="131" t="s">
        <v>163</v>
      </c>
      <c r="BM8" s="341" t="s">
        <v>173</v>
      </c>
      <c r="BN8" s="342"/>
      <c r="BO8" s="342"/>
      <c r="BP8" s="342"/>
      <c r="BQ8" s="343"/>
      <c r="BR8" s="254" t="s">
        <v>163</v>
      </c>
      <c r="BS8" s="342" t="s">
        <v>174</v>
      </c>
      <c r="BT8" s="342"/>
      <c r="BU8" s="342"/>
      <c r="BV8" s="342"/>
      <c r="BW8" s="342"/>
      <c r="BX8" s="347"/>
      <c r="BY8" s="131" t="s">
        <v>163</v>
      </c>
      <c r="BZ8" s="132" t="s">
        <v>175</v>
      </c>
      <c r="CA8" s="132" t="s">
        <v>176</v>
      </c>
      <c r="CB8" s="132" t="s">
        <v>177</v>
      </c>
    </row>
    <row r="9" spans="1:80" ht="22.5" customHeight="1">
      <c r="A9" s="348" t="s">
        <v>178</v>
      </c>
      <c r="B9" s="349"/>
      <c r="C9" s="197" t="s">
        <v>141</v>
      </c>
      <c r="D9" s="197" t="s">
        <v>143</v>
      </c>
      <c r="E9" s="197" t="s">
        <v>145</v>
      </c>
      <c r="F9" s="197" t="s">
        <v>147</v>
      </c>
      <c r="G9" s="197" t="s">
        <v>149</v>
      </c>
      <c r="H9" s="197"/>
      <c r="I9" s="197" t="s">
        <v>141</v>
      </c>
      <c r="J9" s="198" t="s">
        <v>143</v>
      </c>
      <c r="K9" s="198" t="s">
        <v>145</v>
      </c>
      <c r="L9" s="198" t="s">
        <v>147</v>
      </c>
      <c r="M9" s="198" t="s">
        <v>149</v>
      </c>
      <c r="N9" s="198" t="s">
        <v>179</v>
      </c>
      <c r="O9" s="198"/>
      <c r="P9" s="197" t="s">
        <v>141</v>
      </c>
      <c r="Q9" s="198" t="s">
        <v>143</v>
      </c>
      <c r="R9" s="198" t="s">
        <v>145</v>
      </c>
      <c r="S9" s="198" t="s">
        <v>147</v>
      </c>
      <c r="T9" s="198" t="s">
        <v>149</v>
      </c>
      <c r="U9" s="198"/>
      <c r="V9" s="197" t="s">
        <v>141</v>
      </c>
      <c r="W9" s="197" t="s">
        <v>143</v>
      </c>
      <c r="X9" s="197" t="s">
        <v>145</v>
      </c>
      <c r="Y9" s="197" t="s">
        <v>147</v>
      </c>
      <c r="Z9" s="197" t="s">
        <v>149</v>
      </c>
      <c r="AA9" s="198"/>
      <c r="AB9" s="197" t="s">
        <v>141</v>
      </c>
      <c r="AC9" s="198" t="s">
        <v>143</v>
      </c>
      <c r="AD9" s="198" t="s">
        <v>145</v>
      </c>
      <c r="AE9" s="198" t="s">
        <v>147</v>
      </c>
      <c r="AF9" s="198" t="s">
        <v>149</v>
      </c>
      <c r="AG9" s="198" t="s">
        <v>179</v>
      </c>
      <c r="AH9" s="198"/>
      <c r="AI9" s="197" t="s">
        <v>141</v>
      </c>
      <c r="AJ9" s="198" t="s">
        <v>143</v>
      </c>
      <c r="AK9" s="198" t="s">
        <v>145</v>
      </c>
      <c r="AL9" s="198" t="s">
        <v>147</v>
      </c>
      <c r="AM9" s="197" t="s">
        <v>149</v>
      </c>
      <c r="AN9" s="198"/>
      <c r="AO9" s="197" t="s">
        <v>141</v>
      </c>
      <c r="AP9" s="197" t="s">
        <v>143</v>
      </c>
      <c r="AQ9" s="197" t="s">
        <v>145</v>
      </c>
      <c r="AR9" s="197" t="s">
        <v>147</v>
      </c>
      <c r="AS9" s="197" t="s">
        <v>149</v>
      </c>
      <c r="AT9" s="198"/>
      <c r="AU9" s="197" t="s">
        <v>141</v>
      </c>
      <c r="AV9" s="198" t="s">
        <v>143</v>
      </c>
      <c r="AW9" s="198" t="s">
        <v>145</v>
      </c>
      <c r="AX9" s="198" t="s">
        <v>147</v>
      </c>
      <c r="AY9" s="198" t="s">
        <v>149</v>
      </c>
      <c r="AZ9" s="198"/>
      <c r="BA9" s="197" t="s">
        <v>141</v>
      </c>
      <c r="BB9" s="198" t="s">
        <v>143</v>
      </c>
      <c r="BC9" s="198" t="s">
        <v>145</v>
      </c>
      <c r="BD9" s="198" t="s">
        <v>147</v>
      </c>
      <c r="BE9" s="198" t="s">
        <v>149</v>
      </c>
      <c r="BF9" s="198"/>
      <c r="BG9" s="197" t="s">
        <v>141</v>
      </c>
      <c r="BH9" s="198" t="s">
        <v>143</v>
      </c>
      <c r="BI9" s="198" t="s">
        <v>145</v>
      </c>
      <c r="BJ9" s="198" t="s">
        <v>147</v>
      </c>
      <c r="BK9" s="198" t="s">
        <v>149</v>
      </c>
      <c r="BL9" s="198"/>
      <c r="BM9" s="197" t="s">
        <v>141</v>
      </c>
      <c r="BN9" s="198" t="s">
        <v>143</v>
      </c>
      <c r="BO9" s="199" t="s">
        <v>17</v>
      </c>
      <c r="BP9" s="199" t="s">
        <v>17</v>
      </c>
      <c r="BQ9" s="199" t="s">
        <v>17</v>
      </c>
      <c r="BR9" s="198"/>
      <c r="BS9" s="199" t="s">
        <v>17</v>
      </c>
      <c r="BT9" s="199" t="s">
        <v>17</v>
      </c>
      <c r="BU9" s="199" t="s">
        <v>17</v>
      </c>
      <c r="BV9" s="199" t="s">
        <v>17</v>
      </c>
      <c r="BW9" s="200" t="s">
        <v>149</v>
      </c>
      <c r="BX9" s="200" t="s">
        <v>179</v>
      </c>
      <c r="BY9" s="133"/>
      <c r="BZ9" s="132"/>
      <c r="CA9" s="132"/>
      <c r="CB9" s="132"/>
    </row>
    <row r="10" spans="1:80" ht="47.25">
      <c r="A10" s="132" t="s">
        <v>141</v>
      </c>
      <c r="B10" s="134" t="s">
        <v>142</v>
      </c>
      <c r="C10" s="139">
        <v>9</v>
      </c>
      <c r="D10" s="136">
        <v>22</v>
      </c>
      <c r="E10" s="136">
        <v>22</v>
      </c>
      <c r="F10" s="136">
        <v>22</v>
      </c>
      <c r="G10" s="136">
        <v>22</v>
      </c>
      <c r="H10" s="138">
        <f>SUM(C10:G10)</f>
        <v>97</v>
      </c>
      <c r="I10" s="137"/>
      <c r="J10" s="136">
        <v>22</v>
      </c>
      <c r="K10" s="136">
        <v>22</v>
      </c>
      <c r="L10" s="136">
        <v>22</v>
      </c>
      <c r="M10" s="136">
        <v>22</v>
      </c>
      <c r="N10" s="139">
        <v>4</v>
      </c>
      <c r="O10" s="138">
        <f>SUM(I10:N10)</f>
        <v>92</v>
      </c>
      <c r="P10" s="136">
        <v>13</v>
      </c>
      <c r="Q10" s="136">
        <v>22</v>
      </c>
      <c r="R10" s="139">
        <v>18</v>
      </c>
      <c r="S10" s="136">
        <v>22</v>
      </c>
      <c r="T10" s="136">
        <v>14</v>
      </c>
      <c r="U10" s="138">
        <f>SUM(P10:T10)</f>
        <v>89</v>
      </c>
      <c r="V10" s="139">
        <v>9</v>
      </c>
      <c r="W10" s="136">
        <v>22</v>
      </c>
      <c r="X10" s="136">
        <v>22</v>
      </c>
      <c r="Y10" s="135">
        <v>22</v>
      </c>
      <c r="Z10" s="139">
        <v>18</v>
      </c>
      <c r="AA10" s="138">
        <f>SUM(V10:Z10)</f>
        <v>93</v>
      </c>
      <c r="AB10" s="139">
        <v>0</v>
      </c>
      <c r="AC10" s="137">
        <v>18</v>
      </c>
      <c r="AD10" s="136">
        <v>22</v>
      </c>
      <c r="AE10" s="136">
        <v>22</v>
      </c>
      <c r="AF10" s="136">
        <v>22</v>
      </c>
      <c r="AG10" s="139">
        <v>9</v>
      </c>
      <c r="AH10" s="138">
        <f>SUM(AB10:AG10)</f>
        <v>93</v>
      </c>
      <c r="AI10" s="136">
        <v>13</v>
      </c>
      <c r="AJ10" s="136">
        <v>22</v>
      </c>
      <c r="AK10" s="136">
        <v>22</v>
      </c>
      <c r="AL10" s="136">
        <v>22</v>
      </c>
      <c r="AM10" s="139">
        <v>9</v>
      </c>
      <c r="AN10" s="138">
        <f>SUM(AI10:AM10)</f>
        <v>88</v>
      </c>
      <c r="AO10" s="136">
        <v>13</v>
      </c>
      <c r="AP10" s="136">
        <v>22</v>
      </c>
      <c r="AQ10" s="136">
        <v>22</v>
      </c>
      <c r="AR10" s="136">
        <v>22</v>
      </c>
      <c r="AS10" s="136">
        <v>22</v>
      </c>
      <c r="AT10" s="138">
        <f>SUM(AO10:AS10)</f>
        <v>101</v>
      </c>
      <c r="AU10" s="137"/>
      <c r="AV10" s="135">
        <v>22</v>
      </c>
      <c r="AW10" s="139">
        <v>18</v>
      </c>
      <c r="AX10" s="136">
        <v>22</v>
      </c>
      <c r="AY10" s="136">
        <v>22</v>
      </c>
      <c r="AZ10" s="138">
        <f>SUM(AU10:AY10)</f>
        <v>84</v>
      </c>
      <c r="BA10" s="139">
        <v>18</v>
      </c>
      <c r="BB10" s="136">
        <v>22</v>
      </c>
      <c r="BC10" s="136">
        <v>22</v>
      </c>
      <c r="BD10" s="136">
        <v>22</v>
      </c>
      <c r="BE10" s="139">
        <v>9</v>
      </c>
      <c r="BF10" s="138">
        <f>SUM(BA10:BE10)</f>
        <v>93</v>
      </c>
      <c r="BG10" s="139">
        <v>9</v>
      </c>
      <c r="BH10" s="139">
        <v>18</v>
      </c>
      <c r="BI10" s="136">
        <v>22</v>
      </c>
      <c r="BJ10" s="137">
        <v>18</v>
      </c>
      <c r="BK10" s="136">
        <v>22</v>
      </c>
      <c r="BL10" s="138">
        <f>SUM(BG10:BK10)</f>
        <v>89</v>
      </c>
      <c r="BM10" s="137"/>
      <c r="BN10" s="136">
        <v>17</v>
      </c>
      <c r="BO10" s="139"/>
      <c r="BP10" s="139"/>
      <c r="BQ10" s="139"/>
      <c r="BR10" s="138">
        <f>SUM(BM10:BQ10)</f>
        <v>17</v>
      </c>
      <c r="BS10" s="140"/>
      <c r="BT10" s="139"/>
      <c r="BU10" s="139"/>
      <c r="BV10" s="139"/>
      <c r="BW10" s="136">
        <v>22</v>
      </c>
      <c r="BX10" s="139">
        <v>19</v>
      </c>
      <c r="BY10" s="138">
        <f>SUM(BS10:BX10)</f>
        <v>41</v>
      </c>
      <c r="BZ10" s="238">
        <f>H10+O10+U10+AA10+AH10+AN10+AT10+AZ10+BF10+BL10+BR10+BY10</f>
        <v>977</v>
      </c>
      <c r="CA10" s="132">
        <f>SUM(BY10++BR10+BL10+BF10+AZ10+AT10+AN10+AH10+AA10+U10+O10+H10)</f>
        <v>977</v>
      </c>
      <c r="CB10" s="238"/>
    </row>
    <row r="11" spans="1:80" ht="62.25" customHeight="1">
      <c r="A11" s="132" t="s">
        <v>143</v>
      </c>
      <c r="B11" s="134" t="s">
        <v>144</v>
      </c>
      <c r="C11" s="139">
        <v>1</v>
      </c>
      <c r="D11" s="136">
        <v>3</v>
      </c>
      <c r="E11" s="140">
        <v>3</v>
      </c>
      <c r="F11" s="140">
        <v>3</v>
      </c>
      <c r="G11" s="140">
        <v>3</v>
      </c>
      <c r="H11" s="138">
        <f>SUM(C11:G11)</f>
        <v>13</v>
      </c>
      <c r="I11" s="137"/>
      <c r="J11" s="140">
        <v>3</v>
      </c>
      <c r="K11" s="140">
        <v>3</v>
      </c>
      <c r="L11" s="140">
        <v>3</v>
      </c>
      <c r="M11" s="140">
        <v>3</v>
      </c>
      <c r="N11" s="139">
        <v>1</v>
      </c>
      <c r="O11" s="138">
        <f>SUM(I11:N11)</f>
        <v>13</v>
      </c>
      <c r="P11" s="139">
        <v>2</v>
      </c>
      <c r="Q11" s="140">
        <v>3</v>
      </c>
      <c r="R11" s="140">
        <v>2</v>
      </c>
      <c r="S11" s="140">
        <v>3</v>
      </c>
      <c r="T11" s="139">
        <v>2</v>
      </c>
      <c r="U11" s="138">
        <f>SUM(P11:T11)</f>
        <v>12</v>
      </c>
      <c r="V11" s="139">
        <v>1</v>
      </c>
      <c r="W11" s="140">
        <v>3</v>
      </c>
      <c r="X11" s="140">
        <v>3</v>
      </c>
      <c r="Y11" s="141">
        <v>3</v>
      </c>
      <c r="Z11" s="140">
        <v>2</v>
      </c>
      <c r="AA11" s="138">
        <f>SUM(V11:Z11)</f>
        <v>12</v>
      </c>
      <c r="AB11" s="139">
        <v>0</v>
      </c>
      <c r="AC11" s="141">
        <v>2</v>
      </c>
      <c r="AD11" s="140">
        <v>3</v>
      </c>
      <c r="AE11" s="139">
        <v>3</v>
      </c>
      <c r="AF11" s="139">
        <v>3</v>
      </c>
      <c r="AG11" s="139">
        <v>1</v>
      </c>
      <c r="AH11" s="138">
        <f>SUM(AB11:AG11)</f>
        <v>12</v>
      </c>
      <c r="AI11" s="139">
        <v>2</v>
      </c>
      <c r="AJ11" s="140">
        <v>3</v>
      </c>
      <c r="AK11" s="140">
        <v>3</v>
      </c>
      <c r="AL11" s="140">
        <v>3</v>
      </c>
      <c r="AM11" s="139">
        <v>1</v>
      </c>
      <c r="AN11" s="138">
        <f>SUM(AI11:AM11)</f>
        <v>12</v>
      </c>
      <c r="AO11" s="140">
        <v>2</v>
      </c>
      <c r="AP11" s="140">
        <v>3</v>
      </c>
      <c r="AQ11" s="140">
        <v>3</v>
      </c>
      <c r="AR11" s="140">
        <v>3</v>
      </c>
      <c r="AS11" s="140">
        <v>3</v>
      </c>
      <c r="AT11" s="138">
        <f>SUM(AO11:AS11)</f>
        <v>14</v>
      </c>
      <c r="AU11" s="137"/>
      <c r="AV11" s="141">
        <v>3</v>
      </c>
      <c r="AW11" s="140">
        <v>2</v>
      </c>
      <c r="AX11" s="140">
        <v>3</v>
      </c>
      <c r="AY11" s="140">
        <v>3</v>
      </c>
      <c r="AZ11" s="138">
        <f>SUM(AU11:AY11)</f>
        <v>11</v>
      </c>
      <c r="BA11" s="140">
        <v>2</v>
      </c>
      <c r="BB11" s="140">
        <v>3</v>
      </c>
      <c r="BC11" s="140">
        <v>3</v>
      </c>
      <c r="BD11" s="140">
        <v>3</v>
      </c>
      <c r="BE11" s="139">
        <v>1</v>
      </c>
      <c r="BF11" s="138">
        <f>SUM(BA11:BE11)</f>
        <v>12</v>
      </c>
      <c r="BG11" s="139">
        <v>1</v>
      </c>
      <c r="BH11" s="140">
        <v>2</v>
      </c>
      <c r="BI11" s="140">
        <v>3</v>
      </c>
      <c r="BJ11" s="141">
        <v>2</v>
      </c>
      <c r="BK11" s="140">
        <v>3</v>
      </c>
      <c r="BL11" s="138">
        <f>SUM(BG11:BK11)</f>
        <v>11</v>
      </c>
      <c r="BM11" s="137"/>
      <c r="BN11" s="140">
        <v>7</v>
      </c>
      <c r="BO11" s="139"/>
      <c r="BP11" s="139"/>
      <c r="BQ11" s="139"/>
      <c r="BR11" s="138">
        <f>SUM(BM11:BQ11)</f>
        <v>7</v>
      </c>
      <c r="BS11" s="140"/>
      <c r="BT11" s="139"/>
      <c r="BU11" s="139"/>
      <c r="BV11" s="140"/>
      <c r="BW11" s="140">
        <v>2</v>
      </c>
      <c r="BX11" s="140">
        <v>2</v>
      </c>
      <c r="BY11" s="138">
        <f>SUM(BS11:BX11)</f>
        <v>4</v>
      </c>
      <c r="BZ11" s="196">
        <f>H11+O11+U11+AA11+AH11+AN11+AT11+AZ11+BF11+BL11+BR11+BY11</f>
        <v>133</v>
      </c>
      <c r="CA11" s="132">
        <f>SUM(BY11++BR11+BL11+BF11+AZ11+AT11+AN11+AH11+AA11+U11+O11+H11)</f>
        <v>133</v>
      </c>
      <c r="CB11" s="259"/>
    </row>
    <row r="12" spans="1:80" ht="63">
      <c r="A12" s="132" t="s">
        <v>145</v>
      </c>
      <c r="B12" s="134" t="s">
        <v>146</v>
      </c>
      <c r="C12" s="139">
        <v>2</v>
      </c>
      <c r="D12" s="136">
        <v>5</v>
      </c>
      <c r="E12" s="140">
        <v>5</v>
      </c>
      <c r="F12" s="140">
        <v>5</v>
      </c>
      <c r="G12" s="140">
        <v>5</v>
      </c>
      <c r="H12" s="138">
        <f>SUM(C12:G12)</f>
        <v>22</v>
      </c>
      <c r="I12" s="137"/>
      <c r="J12" s="140">
        <v>5</v>
      </c>
      <c r="K12" s="140">
        <v>5</v>
      </c>
      <c r="L12" s="140">
        <v>5</v>
      </c>
      <c r="M12" s="140">
        <v>5</v>
      </c>
      <c r="N12" s="139">
        <v>1</v>
      </c>
      <c r="O12" s="138">
        <f t="shared" ref="O12:O14" si="4">SUM(I12:N12)</f>
        <v>21</v>
      </c>
      <c r="P12" s="140">
        <v>3</v>
      </c>
      <c r="Q12" s="140">
        <v>5</v>
      </c>
      <c r="R12" s="139">
        <v>4</v>
      </c>
      <c r="S12" s="140">
        <v>5</v>
      </c>
      <c r="T12" s="140">
        <v>2</v>
      </c>
      <c r="U12" s="138">
        <f>SUM(P12:T12)</f>
        <v>19</v>
      </c>
      <c r="V12" s="139">
        <v>2</v>
      </c>
      <c r="W12" s="140">
        <v>5</v>
      </c>
      <c r="X12" s="140">
        <v>5</v>
      </c>
      <c r="Y12" s="141">
        <v>5</v>
      </c>
      <c r="Z12" s="139">
        <v>4</v>
      </c>
      <c r="AA12" s="138">
        <f>SUM(V12:Z12)</f>
        <v>21</v>
      </c>
      <c r="AB12" s="139">
        <v>0</v>
      </c>
      <c r="AC12" s="137">
        <v>4</v>
      </c>
      <c r="AD12" s="140">
        <v>5</v>
      </c>
      <c r="AE12" s="140">
        <v>5</v>
      </c>
      <c r="AF12" s="140">
        <v>5</v>
      </c>
      <c r="AG12" s="139">
        <v>2</v>
      </c>
      <c r="AH12" s="138">
        <f>SUM(AB12:AG12)</f>
        <v>21</v>
      </c>
      <c r="AI12" s="140">
        <v>3</v>
      </c>
      <c r="AJ12" s="140">
        <v>5</v>
      </c>
      <c r="AK12" s="140">
        <v>5</v>
      </c>
      <c r="AL12" s="140">
        <v>5</v>
      </c>
      <c r="AM12" s="139">
        <v>2</v>
      </c>
      <c r="AN12" s="138">
        <f>SUM(AI12:AM12)</f>
        <v>20</v>
      </c>
      <c r="AO12" s="140">
        <v>3</v>
      </c>
      <c r="AP12" s="140">
        <v>5</v>
      </c>
      <c r="AQ12" s="140">
        <v>5</v>
      </c>
      <c r="AR12" s="140">
        <v>5</v>
      </c>
      <c r="AS12" s="140">
        <v>5</v>
      </c>
      <c r="AT12" s="138">
        <f>SUM(AO12:AS12)</f>
        <v>23</v>
      </c>
      <c r="AU12" s="137"/>
      <c r="AV12" s="141">
        <v>5</v>
      </c>
      <c r="AW12" s="139">
        <v>4</v>
      </c>
      <c r="AX12" s="140">
        <v>5</v>
      </c>
      <c r="AY12" s="140">
        <v>5</v>
      </c>
      <c r="AZ12" s="138">
        <f>SUM(AU12:AY12)</f>
        <v>19</v>
      </c>
      <c r="BA12" s="139">
        <v>4</v>
      </c>
      <c r="BB12" s="140">
        <v>5</v>
      </c>
      <c r="BC12" s="140">
        <v>5</v>
      </c>
      <c r="BD12" s="140">
        <v>5</v>
      </c>
      <c r="BE12" s="139">
        <v>2</v>
      </c>
      <c r="BF12" s="138">
        <f>SUM(BA12:BE12)</f>
        <v>21</v>
      </c>
      <c r="BG12" s="139">
        <v>2</v>
      </c>
      <c r="BH12" s="139">
        <v>4</v>
      </c>
      <c r="BI12" s="140">
        <v>5</v>
      </c>
      <c r="BJ12" s="137">
        <v>4</v>
      </c>
      <c r="BK12" s="140">
        <v>5</v>
      </c>
      <c r="BL12" s="138">
        <f>SUM(BG12:BK12)</f>
        <v>20</v>
      </c>
      <c r="BM12" s="137"/>
      <c r="BN12" s="140">
        <v>6</v>
      </c>
      <c r="BO12" s="139"/>
      <c r="BP12" s="139"/>
      <c r="BQ12" s="139"/>
      <c r="BR12" s="138">
        <f>SUM(BM12:BQ12)</f>
        <v>6</v>
      </c>
      <c r="BS12" s="139"/>
      <c r="BT12" s="139"/>
      <c r="BU12" s="139"/>
      <c r="BV12" s="139"/>
      <c r="BW12" s="140">
        <v>5</v>
      </c>
      <c r="BX12" s="139">
        <v>4</v>
      </c>
      <c r="BY12" s="138">
        <f>SUM(BS12:BX12)</f>
        <v>9</v>
      </c>
      <c r="BZ12" s="196">
        <f t="shared" ref="BZ12:BZ14" si="5">H12+O12+U12+AA12+AH12+AN12+AT12+AZ12+BF12+BL12+BR12+BY12</f>
        <v>222</v>
      </c>
      <c r="CA12" s="132">
        <f>SUM(BY12++BR12+BL12+BF12+AZ12+AT12+AN12+AH12+AA12+U12+O12+H12)</f>
        <v>222</v>
      </c>
      <c r="CB12" s="259"/>
    </row>
    <row r="13" spans="1:80" ht="31.5">
      <c r="A13" s="132" t="s">
        <v>147</v>
      </c>
      <c r="B13" s="134" t="s">
        <v>148</v>
      </c>
      <c r="C13" s="139">
        <v>2</v>
      </c>
      <c r="D13" s="136">
        <v>6</v>
      </c>
      <c r="E13" s="140">
        <v>6</v>
      </c>
      <c r="F13" s="140">
        <v>6</v>
      </c>
      <c r="G13" s="140">
        <v>6</v>
      </c>
      <c r="H13" s="138">
        <f>SUM(C13:G13)</f>
        <v>26</v>
      </c>
      <c r="I13" s="137"/>
      <c r="J13" s="140">
        <v>6</v>
      </c>
      <c r="K13" s="140">
        <v>6</v>
      </c>
      <c r="L13" s="140">
        <v>6</v>
      </c>
      <c r="M13" s="140">
        <v>6</v>
      </c>
      <c r="N13" s="139">
        <v>1</v>
      </c>
      <c r="O13" s="138">
        <f t="shared" si="4"/>
        <v>25</v>
      </c>
      <c r="P13" s="139">
        <v>4</v>
      </c>
      <c r="Q13" s="140">
        <v>6</v>
      </c>
      <c r="R13" s="140">
        <v>5</v>
      </c>
      <c r="S13" s="140">
        <v>6</v>
      </c>
      <c r="T13" s="139">
        <v>4</v>
      </c>
      <c r="U13" s="138">
        <f>SUM(P13:T13)</f>
        <v>25</v>
      </c>
      <c r="V13" s="139">
        <v>2</v>
      </c>
      <c r="W13" s="140">
        <v>6</v>
      </c>
      <c r="X13" s="140">
        <v>6</v>
      </c>
      <c r="Y13" s="141">
        <v>6</v>
      </c>
      <c r="Z13" s="140">
        <v>5</v>
      </c>
      <c r="AA13" s="138">
        <f>SUM(V13:Z13)</f>
        <v>25</v>
      </c>
      <c r="AB13" s="139">
        <v>0</v>
      </c>
      <c r="AC13" s="141">
        <v>5</v>
      </c>
      <c r="AD13" s="140">
        <v>6</v>
      </c>
      <c r="AE13" s="139">
        <v>6</v>
      </c>
      <c r="AF13" s="139">
        <v>6</v>
      </c>
      <c r="AG13" s="139">
        <v>2</v>
      </c>
      <c r="AH13" s="138">
        <f>SUM(AB13:AG13)</f>
        <v>25</v>
      </c>
      <c r="AI13" s="139">
        <v>4</v>
      </c>
      <c r="AJ13" s="140">
        <v>6</v>
      </c>
      <c r="AK13" s="140">
        <v>6</v>
      </c>
      <c r="AL13" s="140">
        <v>6</v>
      </c>
      <c r="AM13" s="139">
        <v>2</v>
      </c>
      <c r="AN13" s="138">
        <f>SUM(AI13:AM13)</f>
        <v>24</v>
      </c>
      <c r="AO13" s="140">
        <v>4</v>
      </c>
      <c r="AP13" s="140">
        <v>6</v>
      </c>
      <c r="AQ13" s="140">
        <v>6</v>
      </c>
      <c r="AR13" s="140">
        <v>6</v>
      </c>
      <c r="AS13" s="140">
        <v>6</v>
      </c>
      <c r="AT13" s="138">
        <f>SUM(AO13:AS13)</f>
        <v>28</v>
      </c>
      <c r="AU13" s="137"/>
      <c r="AV13" s="141">
        <v>6</v>
      </c>
      <c r="AW13" s="140">
        <v>5</v>
      </c>
      <c r="AX13" s="140">
        <v>6</v>
      </c>
      <c r="AY13" s="140">
        <v>6</v>
      </c>
      <c r="AZ13" s="138">
        <f>SUM(AU13:AY13)</f>
        <v>23</v>
      </c>
      <c r="BA13" s="140">
        <v>5</v>
      </c>
      <c r="BB13" s="140">
        <v>6</v>
      </c>
      <c r="BC13" s="140">
        <v>6</v>
      </c>
      <c r="BD13" s="140">
        <v>6</v>
      </c>
      <c r="BE13" s="139">
        <v>2</v>
      </c>
      <c r="BF13" s="138">
        <f>SUM(BA13:BE13)</f>
        <v>25</v>
      </c>
      <c r="BG13" s="139">
        <v>2</v>
      </c>
      <c r="BH13" s="140">
        <v>5</v>
      </c>
      <c r="BI13" s="140">
        <v>6</v>
      </c>
      <c r="BJ13" s="141">
        <v>5</v>
      </c>
      <c r="BK13" s="140">
        <v>6</v>
      </c>
      <c r="BL13" s="138">
        <f>SUM(BG13:BK13)</f>
        <v>24</v>
      </c>
      <c r="BM13" s="137"/>
      <c r="BN13" s="140">
        <v>5</v>
      </c>
      <c r="BO13" s="139"/>
      <c r="BP13" s="139"/>
      <c r="BQ13" s="139"/>
      <c r="BR13" s="138">
        <f>SUM(BM13:BQ13)</f>
        <v>5</v>
      </c>
      <c r="BS13" s="140"/>
      <c r="BT13" s="139"/>
      <c r="BU13" s="139"/>
      <c r="BV13" s="140"/>
      <c r="BW13" s="140">
        <v>8</v>
      </c>
      <c r="BX13" s="140">
        <v>4</v>
      </c>
      <c r="BY13" s="138">
        <f>SUM(BS13:BX13)</f>
        <v>12</v>
      </c>
      <c r="BZ13" s="196">
        <f t="shared" si="5"/>
        <v>267</v>
      </c>
      <c r="CA13" s="132">
        <f>SUM(BY13++BR13+BL13+BF13+AZ13+AT13+AN13+AH13+AA13+U13+O13+H13)</f>
        <v>267</v>
      </c>
      <c r="CB13" s="259"/>
    </row>
    <row r="14" spans="1:80" ht="31.5">
      <c r="A14" s="132" t="s">
        <v>149</v>
      </c>
      <c r="B14" s="134" t="s">
        <v>150</v>
      </c>
      <c r="C14" s="139">
        <v>2</v>
      </c>
      <c r="D14" s="136">
        <v>4</v>
      </c>
      <c r="E14" s="140">
        <v>4</v>
      </c>
      <c r="F14" s="140">
        <v>4</v>
      </c>
      <c r="G14" s="140">
        <v>4</v>
      </c>
      <c r="H14" s="138">
        <f>SUM(C14:G14)</f>
        <v>18</v>
      </c>
      <c r="I14" s="137"/>
      <c r="J14" s="140">
        <v>4</v>
      </c>
      <c r="K14" s="140">
        <v>4</v>
      </c>
      <c r="L14" s="140">
        <v>4</v>
      </c>
      <c r="M14" s="140">
        <v>4</v>
      </c>
      <c r="N14" s="139">
        <v>1</v>
      </c>
      <c r="O14" s="138">
        <f t="shared" si="4"/>
        <v>17</v>
      </c>
      <c r="P14" s="139">
        <v>2</v>
      </c>
      <c r="Q14" s="140">
        <v>4</v>
      </c>
      <c r="R14" s="140">
        <v>3</v>
      </c>
      <c r="S14" s="140">
        <v>4</v>
      </c>
      <c r="T14" s="139">
        <v>2</v>
      </c>
      <c r="U14" s="138">
        <f>SUM(P14:T14)</f>
        <v>15</v>
      </c>
      <c r="V14" s="139">
        <v>2</v>
      </c>
      <c r="W14" s="140">
        <v>4</v>
      </c>
      <c r="X14" s="140">
        <v>4</v>
      </c>
      <c r="Y14" s="141">
        <v>4</v>
      </c>
      <c r="Z14" s="140">
        <v>3</v>
      </c>
      <c r="AA14" s="138">
        <f>SUM(V14:Z14)</f>
        <v>17</v>
      </c>
      <c r="AB14" s="139">
        <v>0</v>
      </c>
      <c r="AC14" s="141">
        <v>3</v>
      </c>
      <c r="AD14" s="140">
        <v>4</v>
      </c>
      <c r="AE14" s="139">
        <v>4</v>
      </c>
      <c r="AF14" s="139">
        <v>4</v>
      </c>
      <c r="AG14" s="139">
        <v>2</v>
      </c>
      <c r="AH14" s="138">
        <f>SUM(AB14:AG14)</f>
        <v>17</v>
      </c>
      <c r="AI14" s="139">
        <v>2</v>
      </c>
      <c r="AJ14" s="140">
        <v>4</v>
      </c>
      <c r="AK14" s="140">
        <v>4</v>
      </c>
      <c r="AL14" s="140">
        <v>4</v>
      </c>
      <c r="AM14" s="139">
        <v>2</v>
      </c>
      <c r="AN14" s="138">
        <f>SUM(AI14:AM14)</f>
        <v>16</v>
      </c>
      <c r="AO14" s="140">
        <v>2</v>
      </c>
      <c r="AP14" s="140">
        <v>4</v>
      </c>
      <c r="AQ14" s="140">
        <v>4</v>
      </c>
      <c r="AR14" s="140">
        <v>4</v>
      </c>
      <c r="AS14" s="140">
        <v>4</v>
      </c>
      <c r="AT14" s="138">
        <f>SUM(AO14:AS14)</f>
        <v>18</v>
      </c>
      <c r="AU14" s="137"/>
      <c r="AV14" s="141">
        <v>4</v>
      </c>
      <c r="AW14" s="140">
        <v>3</v>
      </c>
      <c r="AX14" s="140">
        <v>4</v>
      </c>
      <c r="AY14" s="140">
        <v>4</v>
      </c>
      <c r="AZ14" s="138">
        <f>SUM(AU14:AY14)</f>
        <v>15</v>
      </c>
      <c r="BA14" s="140">
        <v>3</v>
      </c>
      <c r="BB14" s="140">
        <v>4</v>
      </c>
      <c r="BC14" s="140">
        <v>4</v>
      </c>
      <c r="BD14" s="140">
        <v>4</v>
      </c>
      <c r="BE14" s="139">
        <v>2</v>
      </c>
      <c r="BF14" s="138">
        <f>SUM(BA14:BE14)</f>
        <v>17</v>
      </c>
      <c r="BG14" s="139">
        <v>2</v>
      </c>
      <c r="BH14" s="140">
        <v>3</v>
      </c>
      <c r="BI14" s="140">
        <v>4</v>
      </c>
      <c r="BJ14" s="141">
        <v>3</v>
      </c>
      <c r="BK14" s="140">
        <v>4</v>
      </c>
      <c r="BL14" s="138">
        <f>SUM(BG14:BK14)</f>
        <v>16</v>
      </c>
      <c r="BM14" s="137"/>
      <c r="BN14" s="140">
        <v>5</v>
      </c>
      <c r="BO14" s="139"/>
      <c r="BP14" s="139"/>
      <c r="BQ14" s="139"/>
      <c r="BR14" s="138">
        <f>SUM(BM14:BQ14)</f>
        <v>5</v>
      </c>
      <c r="BS14" s="140"/>
      <c r="BT14" s="139"/>
      <c r="BU14" s="139"/>
      <c r="BV14" s="140"/>
      <c r="BW14" s="140">
        <v>3</v>
      </c>
      <c r="BX14" s="140">
        <v>3</v>
      </c>
      <c r="BY14" s="138">
        <f>SUM(BS14:BX14)</f>
        <v>6</v>
      </c>
      <c r="BZ14" s="196">
        <f t="shared" si="5"/>
        <v>177</v>
      </c>
      <c r="CA14" s="132">
        <f>SUM(BY14++BR14+BL14+BF14+AZ14+AT14+AN14+AH14+AA14+U14+O14+H14)</f>
        <v>177</v>
      </c>
      <c r="CB14" s="259"/>
    </row>
    <row r="15" spans="1:80" ht="29.25" customHeight="1">
      <c r="A15" s="350" t="s">
        <v>180</v>
      </c>
      <c r="B15" s="351"/>
      <c r="C15" s="158">
        <f t="shared" ref="C15:AH15" si="6">SUM(C10:C14)</f>
        <v>16</v>
      </c>
      <c r="D15" s="158">
        <f t="shared" si="6"/>
        <v>40</v>
      </c>
      <c r="E15" s="158">
        <f t="shared" si="6"/>
        <v>40</v>
      </c>
      <c r="F15" s="158">
        <f t="shared" si="6"/>
        <v>40</v>
      </c>
      <c r="G15" s="158">
        <f t="shared" si="6"/>
        <v>40</v>
      </c>
      <c r="H15" s="160">
        <f t="shared" si="6"/>
        <v>176</v>
      </c>
      <c r="I15" s="158">
        <f t="shared" si="6"/>
        <v>0</v>
      </c>
      <c r="J15" s="158">
        <f t="shared" si="6"/>
        <v>40</v>
      </c>
      <c r="K15" s="158">
        <f t="shared" si="6"/>
        <v>40</v>
      </c>
      <c r="L15" s="158">
        <f t="shared" si="6"/>
        <v>40</v>
      </c>
      <c r="M15" s="158">
        <f t="shared" si="6"/>
        <v>40</v>
      </c>
      <c r="N15" s="158">
        <f t="shared" si="6"/>
        <v>8</v>
      </c>
      <c r="O15" s="160">
        <f t="shared" si="6"/>
        <v>168</v>
      </c>
      <c r="P15" s="158">
        <f t="shared" si="6"/>
        <v>24</v>
      </c>
      <c r="Q15" s="158">
        <f t="shared" si="6"/>
        <v>40</v>
      </c>
      <c r="R15" s="158">
        <f t="shared" si="6"/>
        <v>32</v>
      </c>
      <c r="S15" s="158">
        <f t="shared" si="6"/>
        <v>40</v>
      </c>
      <c r="T15" s="158">
        <f t="shared" si="6"/>
        <v>24</v>
      </c>
      <c r="U15" s="160">
        <f t="shared" si="6"/>
        <v>160</v>
      </c>
      <c r="V15" s="158">
        <f t="shared" si="6"/>
        <v>16</v>
      </c>
      <c r="W15" s="158">
        <f t="shared" si="6"/>
        <v>40</v>
      </c>
      <c r="X15" s="158">
        <f t="shared" si="6"/>
        <v>40</v>
      </c>
      <c r="Y15" s="158">
        <f t="shared" si="6"/>
        <v>40</v>
      </c>
      <c r="Z15" s="158">
        <f t="shared" si="6"/>
        <v>32</v>
      </c>
      <c r="AA15" s="160">
        <f t="shared" si="6"/>
        <v>168</v>
      </c>
      <c r="AB15" s="157">
        <f t="shared" si="6"/>
        <v>0</v>
      </c>
      <c r="AC15" s="157">
        <f t="shared" si="6"/>
        <v>32</v>
      </c>
      <c r="AD15" s="157">
        <f t="shared" si="6"/>
        <v>40</v>
      </c>
      <c r="AE15" s="157">
        <f t="shared" si="6"/>
        <v>40</v>
      </c>
      <c r="AF15" s="157">
        <f t="shared" si="6"/>
        <v>40</v>
      </c>
      <c r="AG15" s="157">
        <f t="shared" si="6"/>
        <v>16</v>
      </c>
      <c r="AH15" s="160">
        <f t="shared" si="6"/>
        <v>168</v>
      </c>
      <c r="AI15" s="158">
        <f t="shared" ref="AI15:BL15" si="7">SUM(AI10:AI14)</f>
        <v>24</v>
      </c>
      <c r="AJ15" s="157">
        <f t="shared" si="7"/>
        <v>40</v>
      </c>
      <c r="AK15" s="157">
        <f t="shared" si="7"/>
        <v>40</v>
      </c>
      <c r="AL15" s="157">
        <f t="shared" si="7"/>
        <v>40</v>
      </c>
      <c r="AM15" s="157">
        <f t="shared" si="7"/>
        <v>16</v>
      </c>
      <c r="AN15" s="160">
        <f t="shared" si="7"/>
        <v>160</v>
      </c>
      <c r="AO15" s="252">
        <f t="shared" si="7"/>
        <v>24</v>
      </c>
      <c r="AP15" s="158">
        <f t="shared" si="7"/>
        <v>40</v>
      </c>
      <c r="AQ15" s="158">
        <f t="shared" si="7"/>
        <v>40</v>
      </c>
      <c r="AR15" s="158">
        <f t="shared" si="7"/>
        <v>40</v>
      </c>
      <c r="AS15" s="158">
        <f t="shared" si="7"/>
        <v>40</v>
      </c>
      <c r="AT15" s="160">
        <f t="shared" si="7"/>
        <v>184</v>
      </c>
      <c r="AU15" s="158">
        <f t="shared" si="7"/>
        <v>0</v>
      </c>
      <c r="AV15" s="158">
        <f t="shared" si="7"/>
        <v>40</v>
      </c>
      <c r="AW15" s="158">
        <f t="shared" si="7"/>
        <v>32</v>
      </c>
      <c r="AX15" s="158">
        <f t="shared" si="7"/>
        <v>40</v>
      </c>
      <c r="AY15" s="158">
        <f t="shared" si="7"/>
        <v>40</v>
      </c>
      <c r="AZ15" s="160">
        <f t="shared" si="7"/>
        <v>152</v>
      </c>
      <c r="BA15" s="157">
        <f t="shared" si="7"/>
        <v>32</v>
      </c>
      <c r="BB15" s="157">
        <f t="shared" si="7"/>
        <v>40</v>
      </c>
      <c r="BC15" s="157">
        <f t="shared" si="7"/>
        <v>40</v>
      </c>
      <c r="BD15" s="157">
        <f t="shared" si="7"/>
        <v>40</v>
      </c>
      <c r="BE15" s="157">
        <f t="shared" si="7"/>
        <v>16</v>
      </c>
      <c r="BF15" s="160">
        <f t="shared" si="7"/>
        <v>168</v>
      </c>
      <c r="BG15" s="157">
        <f t="shared" si="7"/>
        <v>16</v>
      </c>
      <c r="BH15" s="157">
        <f t="shared" si="7"/>
        <v>32</v>
      </c>
      <c r="BI15" s="157">
        <f t="shared" si="7"/>
        <v>40</v>
      </c>
      <c r="BJ15" s="157">
        <f t="shared" si="7"/>
        <v>32</v>
      </c>
      <c r="BK15" s="157">
        <f t="shared" si="7"/>
        <v>40</v>
      </c>
      <c r="BL15" s="160">
        <f t="shared" si="7"/>
        <v>160</v>
      </c>
      <c r="BM15" s="158"/>
      <c r="BN15" s="158">
        <f t="shared" ref="BN15:CA15" si="8">SUM(BN10:BN14)</f>
        <v>40</v>
      </c>
      <c r="BO15" s="158">
        <f t="shared" si="8"/>
        <v>0</v>
      </c>
      <c r="BP15" s="158">
        <f t="shared" si="8"/>
        <v>0</v>
      </c>
      <c r="BQ15" s="158">
        <f t="shared" si="8"/>
        <v>0</v>
      </c>
      <c r="BR15" s="160">
        <f t="shared" si="8"/>
        <v>40</v>
      </c>
      <c r="BS15" s="159">
        <f t="shared" si="8"/>
        <v>0</v>
      </c>
      <c r="BT15" s="159">
        <f t="shared" si="8"/>
        <v>0</v>
      </c>
      <c r="BU15" s="159">
        <f t="shared" si="8"/>
        <v>0</v>
      </c>
      <c r="BV15" s="159">
        <f t="shared" si="8"/>
        <v>0</v>
      </c>
      <c r="BW15" s="159">
        <f>SUM(BW10:BW14)</f>
        <v>40</v>
      </c>
      <c r="BX15" s="159">
        <f>SUM(BX10:BX14)</f>
        <v>32</v>
      </c>
      <c r="BY15" s="160">
        <f t="shared" si="8"/>
        <v>72</v>
      </c>
      <c r="BZ15" s="156">
        <f t="shared" si="8"/>
        <v>1776</v>
      </c>
      <c r="CA15" s="156">
        <f t="shared" si="8"/>
        <v>1776</v>
      </c>
      <c r="CB15" s="156"/>
    </row>
    <row r="16" spans="1:80" ht="18.75" customHeight="1">
      <c r="A16" s="352" t="s">
        <v>181</v>
      </c>
      <c r="B16" s="353"/>
      <c r="C16" s="346">
        <v>176</v>
      </c>
      <c r="D16" s="342"/>
      <c r="E16" s="342"/>
      <c r="F16" s="342"/>
      <c r="G16" s="342"/>
      <c r="H16" s="143"/>
      <c r="I16" s="346">
        <v>168</v>
      </c>
      <c r="J16" s="342"/>
      <c r="K16" s="342"/>
      <c r="L16" s="342"/>
      <c r="M16" s="347"/>
      <c r="N16" s="143"/>
      <c r="O16" s="143"/>
      <c r="P16" s="346">
        <v>160</v>
      </c>
      <c r="Q16" s="342"/>
      <c r="R16" s="342"/>
      <c r="S16" s="342"/>
      <c r="T16" s="347"/>
      <c r="U16" s="144"/>
      <c r="V16" s="346">
        <v>168</v>
      </c>
      <c r="W16" s="342"/>
      <c r="X16" s="342"/>
      <c r="Y16" s="342"/>
      <c r="Z16" s="343"/>
      <c r="AA16" s="143"/>
      <c r="AB16" s="341">
        <v>168</v>
      </c>
      <c r="AC16" s="342"/>
      <c r="AD16" s="342"/>
      <c r="AE16" s="342"/>
      <c r="AF16" s="342"/>
      <c r="AG16" s="343"/>
      <c r="AH16" s="143"/>
      <c r="AI16" s="341">
        <v>160</v>
      </c>
      <c r="AJ16" s="342"/>
      <c r="AK16" s="342"/>
      <c r="AL16" s="342"/>
      <c r="AM16" s="347"/>
      <c r="AN16" s="144"/>
      <c r="AO16" s="346">
        <v>184</v>
      </c>
      <c r="AP16" s="342"/>
      <c r="AQ16" s="342"/>
      <c r="AR16" s="342"/>
      <c r="AS16" s="343"/>
      <c r="AT16" s="143"/>
      <c r="AU16" s="341">
        <v>152</v>
      </c>
      <c r="AV16" s="342"/>
      <c r="AW16" s="342"/>
      <c r="AX16" s="342"/>
      <c r="AY16" s="343"/>
      <c r="AZ16" s="143"/>
      <c r="BA16" s="341">
        <v>168</v>
      </c>
      <c r="BB16" s="342"/>
      <c r="BC16" s="342"/>
      <c r="BD16" s="342"/>
      <c r="BE16" s="342"/>
      <c r="BF16" s="143"/>
      <c r="BG16" s="341">
        <v>160</v>
      </c>
      <c r="BH16" s="342"/>
      <c r="BI16" s="342"/>
      <c r="BJ16" s="342"/>
      <c r="BK16" s="343"/>
      <c r="BL16" s="143"/>
      <c r="BM16" s="341">
        <v>40</v>
      </c>
      <c r="BN16" s="342"/>
      <c r="BO16" s="342"/>
      <c r="BP16" s="342"/>
      <c r="BQ16" s="343"/>
      <c r="BR16" s="143"/>
      <c r="BS16" s="346">
        <v>72</v>
      </c>
      <c r="BT16" s="342"/>
      <c r="BU16" s="342"/>
      <c r="BV16" s="342"/>
      <c r="BW16" s="342"/>
      <c r="BX16" s="347"/>
      <c r="BY16" s="142"/>
      <c r="BZ16" s="144">
        <f>SUM(C16:BY16)</f>
        <v>1776</v>
      </c>
      <c r="CA16" s="132"/>
      <c r="CB16" s="132"/>
    </row>
    <row r="18" spans="2:2">
      <c r="B18" s="113" t="s">
        <v>184</v>
      </c>
    </row>
  </sheetData>
  <mergeCells count="68">
    <mergeCell ref="BS16:BX16"/>
    <mergeCell ref="AI16:AM16"/>
    <mergeCell ref="AO16:AS16"/>
    <mergeCell ref="AU16:AY16"/>
    <mergeCell ref="BA16:BE16"/>
    <mergeCell ref="BG16:BK16"/>
    <mergeCell ref="BM16:BQ16"/>
    <mergeCell ref="BM8:BQ8"/>
    <mergeCell ref="BS8:BX8"/>
    <mergeCell ref="A9:B9"/>
    <mergeCell ref="A15:B15"/>
    <mergeCell ref="A16:B16"/>
    <mergeCell ref="C16:G16"/>
    <mergeCell ref="I16:M16"/>
    <mergeCell ref="P16:T16"/>
    <mergeCell ref="V16:Z16"/>
    <mergeCell ref="AB16:AG16"/>
    <mergeCell ref="AB8:AG8"/>
    <mergeCell ref="AI8:AM8"/>
    <mergeCell ref="AO8:AS8"/>
    <mergeCell ref="AU8:AY8"/>
    <mergeCell ref="BA8:BE8"/>
    <mergeCell ref="BG8:BK8"/>
    <mergeCell ref="A7:B7"/>
    <mergeCell ref="A8:B8"/>
    <mergeCell ref="C8:G8"/>
    <mergeCell ref="I8:N8"/>
    <mergeCell ref="P8:T8"/>
    <mergeCell ref="V8:Z8"/>
    <mergeCell ref="BY4:BY6"/>
    <mergeCell ref="A5:B5"/>
    <mergeCell ref="F5:G5"/>
    <mergeCell ref="L5:N5"/>
    <mergeCell ref="S5:T5"/>
    <mergeCell ref="Y5:Z5"/>
    <mergeCell ref="AE5:AG5"/>
    <mergeCell ref="AL5:AM5"/>
    <mergeCell ref="AR5:AS5"/>
    <mergeCell ref="AX5:AY5"/>
    <mergeCell ref="BF4:BF6"/>
    <mergeCell ref="BJ4:BK4"/>
    <mergeCell ref="BL4:BL6"/>
    <mergeCell ref="BP4:BQ4"/>
    <mergeCell ref="BR4:BR6"/>
    <mergeCell ref="BV4:BX4"/>
    <mergeCell ref="BJ5:BK5"/>
    <mergeCell ref="BP5:BQ5"/>
    <mergeCell ref="BV5:BX5"/>
    <mergeCell ref="AN4:AN6"/>
    <mergeCell ref="AR4:AS4"/>
    <mergeCell ref="AT4:AT6"/>
    <mergeCell ref="AX4:AY4"/>
    <mergeCell ref="AZ4:AZ6"/>
    <mergeCell ref="BD4:BE4"/>
    <mergeCell ref="BD5:BE5"/>
    <mergeCell ref="AL4:AM4"/>
    <mergeCell ref="A4:B4"/>
    <mergeCell ref="F4:G4"/>
    <mergeCell ref="H4:H6"/>
    <mergeCell ref="L4:N4"/>
    <mergeCell ref="O4:O6"/>
    <mergeCell ref="S4:T4"/>
    <mergeCell ref="A6:B6"/>
    <mergeCell ref="U4:U6"/>
    <mergeCell ref="Y4:Z4"/>
    <mergeCell ref="AA4:AA6"/>
    <mergeCell ref="AE4:AG4"/>
    <mergeCell ref="AH4:AH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7E2A-6F32-49B3-AA40-E0512A68E239}">
  <dimension ref="A1:CB18"/>
  <sheetViews>
    <sheetView workbookViewId="0">
      <selection activeCell="B18" sqref="B18"/>
    </sheetView>
  </sheetViews>
  <sheetFormatPr defaultRowHeight="15"/>
  <cols>
    <col min="1" max="1" width="4.28515625" customWidth="1"/>
    <col min="2" max="2" width="23" customWidth="1"/>
    <col min="3" max="77" width="2.7109375" customWidth="1"/>
    <col min="78" max="78" width="7.5703125" customWidth="1"/>
    <col min="79" max="79" width="0" hidden="1" customWidth="1"/>
    <col min="80" max="80" width="15" customWidth="1"/>
  </cols>
  <sheetData>
    <row r="1" spans="1:80" ht="21">
      <c r="A1" s="115" t="s">
        <v>151</v>
      </c>
    </row>
    <row r="2" spans="1:80">
      <c r="B2" s="116" t="s">
        <v>152</v>
      </c>
      <c r="C2" s="117"/>
      <c r="D2" s="117"/>
      <c r="E2" s="117">
        <v>5</v>
      </c>
      <c r="F2" s="117"/>
      <c r="G2" s="117"/>
      <c r="H2" s="117"/>
      <c r="I2" s="117"/>
      <c r="K2" s="117">
        <v>5</v>
      </c>
      <c r="L2" s="117"/>
      <c r="M2" s="117"/>
      <c r="N2" s="117"/>
      <c r="O2" s="117"/>
      <c r="P2" s="117"/>
      <c r="Q2" s="117"/>
      <c r="R2" s="117">
        <v>5</v>
      </c>
      <c r="S2" s="117"/>
      <c r="T2" s="117"/>
      <c r="U2" s="117"/>
      <c r="V2" s="117"/>
      <c r="W2" s="117"/>
      <c r="X2" s="117">
        <v>5</v>
      </c>
      <c r="Y2" s="117"/>
      <c r="Z2" s="117"/>
      <c r="AA2" s="117"/>
      <c r="AB2" s="117"/>
      <c r="AC2" s="117"/>
      <c r="AD2" s="117">
        <v>6</v>
      </c>
      <c r="AE2" s="117"/>
      <c r="AF2" s="117"/>
      <c r="AG2" s="117"/>
      <c r="AH2" s="117"/>
      <c r="AI2" s="117"/>
      <c r="AJ2" s="117"/>
      <c r="AK2" s="117">
        <v>5</v>
      </c>
      <c r="AL2" s="117"/>
      <c r="AM2" s="117"/>
      <c r="AN2" s="117"/>
      <c r="AO2" s="117"/>
      <c r="AP2" s="117">
        <v>5</v>
      </c>
      <c r="AQ2" s="117"/>
      <c r="AR2" s="117"/>
      <c r="AS2" s="117"/>
      <c r="AT2" s="117"/>
      <c r="AU2" s="117"/>
      <c r="AV2" s="117"/>
      <c r="AW2" s="117">
        <v>5</v>
      </c>
      <c r="AX2" s="117"/>
      <c r="AY2" s="117"/>
      <c r="AZ2" s="117"/>
      <c r="BA2" s="117"/>
      <c r="BC2" s="117">
        <v>5</v>
      </c>
      <c r="BD2" s="117"/>
      <c r="BE2" s="117"/>
      <c r="BF2" s="117"/>
      <c r="BG2" s="117"/>
      <c r="BI2" s="117">
        <v>5</v>
      </c>
      <c r="BJ2" s="117"/>
      <c r="BK2" s="117"/>
      <c r="BL2" s="117"/>
      <c r="BM2" s="117"/>
      <c r="BN2" s="117"/>
      <c r="BO2" s="117">
        <v>5</v>
      </c>
      <c r="BP2" s="117"/>
      <c r="BQ2" s="117"/>
      <c r="BR2" s="117"/>
      <c r="BS2" s="117"/>
      <c r="BT2" s="117"/>
      <c r="BU2" s="117">
        <v>6</v>
      </c>
      <c r="BV2" s="117"/>
    </row>
    <row r="4" spans="1:80" ht="47.25">
      <c r="A4" s="318" t="s">
        <v>153</v>
      </c>
      <c r="B4" s="319"/>
      <c r="C4" s="118" t="s">
        <v>154</v>
      </c>
      <c r="D4" s="119" t="s">
        <v>155</v>
      </c>
      <c r="E4" s="119" t="s">
        <v>156</v>
      </c>
      <c r="F4" s="317" t="s">
        <v>157</v>
      </c>
      <c r="G4" s="317"/>
      <c r="H4" s="320"/>
      <c r="I4" s="118" t="s">
        <v>154</v>
      </c>
      <c r="J4" s="119" t="s">
        <v>155</v>
      </c>
      <c r="K4" s="119" t="s">
        <v>156</v>
      </c>
      <c r="L4" s="317" t="s">
        <v>157</v>
      </c>
      <c r="M4" s="317"/>
      <c r="N4" s="317"/>
      <c r="O4" s="320"/>
      <c r="P4" s="118" t="s">
        <v>154</v>
      </c>
      <c r="Q4" s="119" t="s">
        <v>155</v>
      </c>
      <c r="R4" s="119" t="s">
        <v>156</v>
      </c>
      <c r="S4" s="317" t="s">
        <v>157</v>
      </c>
      <c r="T4" s="317"/>
      <c r="U4" s="320"/>
      <c r="V4" s="118" t="s">
        <v>154</v>
      </c>
      <c r="W4" s="119" t="s">
        <v>155</v>
      </c>
      <c r="X4" s="119" t="s">
        <v>156</v>
      </c>
      <c r="Y4" s="317" t="s">
        <v>157</v>
      </c>
      <c r="Z4" s="317"/>
      <c r="AA4" s="320"/>
      <c r="AB4" s="118" t="s">
        <v>154</v>
      </c>
      <c r="AC4" s="119" t="s">
        <v>155</v>
      </c>
      <c r="AD4" s="119" t="s">
        <v>156</v>
      </c>
      <c r="AE4" s="325" t="s">
        <v>157</v>
      </c>
      <c r="AF4" s="326"/>
      <c r="AG4" s="327"/>
      <c r="AH4" s="320"/>
      <c r="AI4" s="118" t="s">
        <v>154</v>
      </c>
      <c r="AJ4" s="119" t="s">
        <v>155</v>
      </c>
      <c r="AK4" s="119" t="s">
        <v>156</v>
      </c>
      <c r="AL4" s="317" t="s">
        <v>157</v>
      </c>
      <c r="AM4" s="317"/>
      <c r="AN4" s="320"/>
      <c r="AO4" s="119" t="s">
        <v>154</v>
      </c>
      <c r="AP4" s="118" t="s">
        <v>155</v>
      </c>
      <c r="AQ4" s="118" t="s">
        <v>156</v>
      </c>
      <c r="AR4" s="317" t="s">
        <v>157</v>
      </c>
      <c r="AS4" s="317"/>
      <c r="AT4" s="320"/>
      <c r="AU4" s="118" t="s">
        <v>154</v>
      </c>
      <c r="AV4" s="119" t="s">
        <v>155</v>
      </c>
      <c r="AW4" s="119" t="s">
        <v>156</v>
      </c>
      <c r="AX4" s="317" t="s">
        <v>157</v>
      </c>
      <c r="AY4" s="317"/>
      <c r="AZ4" s="320"/>
      <c r="BA4" s="118" t="s">
        <v>154</v>
      </c>
      <c r="BB4" s="119" t="s">
        <v>155</v>
      </c>
      <c r="BC4" s="119" t="s">
        <v>156</v>
      </c>
      <c r="BD4" s="325" t="s">
        <v>157</v>
      </c>
      <c r="BE4" s="327"/>
      <c r="BF4" s="320"/>
      <c r="BG4" s="118" t="s">
        <v>154</v>
      </c>
      <c r="BH4" s="119" t="s">
        <v>155</v>
      </c>
      <c r="BI4" s="119" t="s">
        <v>156</v>
      </c>
      <c r="BJ4" s="317" t="s">
        <v>157</v>
      </c>
      <c r="BK4" s="317"/>
      <c r="BL4" s="320"/>
      <c r="BM4" s="118" t="s">
        <v>154</v>
      </c>
      <c r="BN4" s="119" t="s">
        <v>155</v>
      </c>
      <c r="BO4" s="119" t="s">
        <v>156</v>
      </c>
      <c r="BP4" s="317" t="s">
        <v>157</v>
      </c>
      <c r="BQ4" s="317"/>
      <c r="BR4" s="338" t="s">
        <v>17</v>
      </c>
      <c r="BS4" s="255" t="s">
        <v>154</v>
      </c>
      <c r="BT4" s="119" t="s">
        <v>155</v>
      </c>
      <c r="BU4" s="119" t="s">
        <v>156</v>
      </c>
      <c r="BV4" s="331" t="s">
        <v>157</v>
      </c>
      <c r="BW4" s="332"/>
      <c r="BX4" s="333"/>
      <c r="BY4" s="336"/>
      <c r="BZ4" s="120">
        <v>224</v>
      </c>
      <c r="CB4" s="121" t="s">
        <v>185</v>
      </c>
    </row>
    <row r="5" spans="1:80">
      <c r="A5" s="315"/>
      <c r="B5" s="316"/>
      <c r="C5" s="122">
        <v>20</v>
      </c>
      <c r="D5" s="122">
        <v>2</v>
      </c>
      <c r="E5" s="123">
        <v>22</v>
      </c>
      <c r="F5" s="329">
        <v>176</v>
      </c>
      <c r="G5" s="334"/>
      <c r="H5" s="321"/>
      <c r="I5" s="122">
        <v>20</v>
      </c>
      <c r="J5" s="122">
        <v>1</v>
      </c>
      <c r="K5" s="123">
        <v>21</v>
      </c>
      <c r="L5" s="328">
        <v>168</v>
      </c>
      <c r="M5" s="328"/>
      <c r="N5" s="328"/>
      <c r="O5" s="321"/>
      <c r="P5" s="122">
        <v>20</v>
      </c>
      <c r="Q5" s="122">
        <v>0</v>
      </c>
      <c r="R5" s="123">
        <v>20</v>
      </c>
      <c r="S5" s="329">
        <v>160</v>
      </c>
      <c r="T5" s="330"/>
      <c r="U5" s="321"/>
      <c r="V5" s="122">
        <v>17</v>
      </c>
      <c r="W5" s="122">
        <v>4</v>
      </c>
      <c r="X5" s="123">
        <v>21</v>
      </c>
      <c r="Y5" s="329">
        <v>168</v>
      </c>
      <c r="Z5" s="335"/>
      <c r="AA5" s="321"/>
      <c r="AB5" s="122">
        <v>17</v>
      </c>
      <c r="AC5" s="122">
        <v>4</v>
      </c>
      <c r="AD5" s="123">
        <v>21</v>
      </c>
      <c r="AE5" s="329">
        <v>168</v>
      </c>
      <c r="AF5" s="334"/>
      <c r="AG5" s="330"/>
      <c r="AH5" s="321"/>
      <c r="AI5" s="122">
        <v>15</v>
      </c>
      <c r="AJ5" s="122">
        <v>5</v>
      </c>
      <c r="AK5" s="123">
        <v>20</v>
      </c>
      <c r="AL5" s="329">
        <v>160</v>
      </c>
      <c r="AM5" s="330"/>
      <c r="AN5" s="321"/>
      <c r="AO5" s="124">
        <v>23</v>
      </c>
      <c r="AP5" s="123">
        <v>0</v>
      </c>
      <c r="AQ5" s="239">
        <v>23</v>
      </c>
      <c r="AR5" s="329">
        <v>184</v>
      </c>
      <c r="AS5" s="330"/>
      <c r="AT5" s="321"/>
      <c r="AU5" s="122">
        <v>13</v>
      </c>
      <c r="AV5" s="122">
        <v>6</v>
      </c>
      <c r="AW5" s="123">
        <v>19</v>
      </c>
      <c r="AX5" s="329">
        <v>152</v>
      </c>
      <c r="AY5" s="335"/>
      <c r="AZ5" s="321"/>
      <c r="BA5" s="122">
        <v>21</v>
      </c>
      <c r="BB5" s="122">
        <v>0</v>
      </c>
      <c r="BC5" s="123">
        <v>21</v>
      </c>
      <c r="BD5" s="329">
        <v>168</v>
      </c>
      <c r="BE5" s="334"/>
      <c r="BF5" s="321"/>
      <c r="BG5" s="122">
        <v>14</v>
      </c>
      <c r="BH5" s="122">
        <v>6</v>
      </c>
      <c r="BI5" s="123">
        <v>20</v>
      </c>
      <c r="BJ5" s="329">
        <v>160</v>
      </c>
      <c r="BK5" s="330"/>
      <c r="BL5" s="321"/>
      <c r="BM5" s="122">
        <v>0</v>
      </c>
      <c r="BN5" s="122">
        <v>5</v>
      </c>
      <c r="BO5" s="123">
        <v>5</v>
      </c>
      <c r="BP5" s="329">
        <v>40</v>
      </c>
      <c r="BQ5" s="330"/>
      <c r="BR5" s="339"/>
      <c r="BS5" s="122">
        <v>0</v>
      </c>
      <c r="BT5" s="122">
        <v>10</v>
      </c>
      <c r="BU5" s="123">
        <v>10</v>
      </c>
      <c r="BV5" s="329">
        <v>80</v>
      </c>
      <c r="BW5" s="334"/>
      <c r="BX5" s="335"/>
      <c r="BY5" s="336"/>
      <c r="BZ5" s="125">
        <f>F5+L5+S5+Y5+AE5+AL5+AR5+AX5+BD5+BJ5+BP5+BV5</f>
        <v>1784</v>
      </c>
      <c r="CA5" s="113"/>
    </row>
    <row r="6" spans="1:80">
      <c r="A6" s="323" t="s">
        <v>159</v>
      </c>
      <c r="B6" s="324"/>
      <c r="C6" s="126">
        <v>2</v>
      </c>
      <c r="D6" s="126">
        <v>5</v>
      </c>
      <c r="E6" s="126">
        <v>5</v>
      </c>
      <c r="F6" s="126">
        <v>5</v>
      </c>
      <c r="G6" s="126">
        <v>5</v>
      </c>
      <c r="H6" s="322"/>
      <c r="I6" s="126">
        <v>0</v>
      </c>
      <c r="J6" s="126">
        <v>5</v>
      </c>
      <c r="K6" s="126">
        <v>5</v>
      </c>
      <c r="L6" s="126">
        <v>5</v>
      </c>
      <c r="M6" s="126">
        <v>5</v>
      </c>
      <c r="N6" s="127">
        <v>1</v>
      </c>
      <c r="O6" s="322"/>
      <c r="P6" s="126">
        <v>3</v>
      </c>
      <c r="Q6" s="126">
        <v>5</v>
      </c>
      <c r="R6" s="126">
        <v>4</v>
      </c>
      <c r="S6" s="126">
        <v>5</v>
      </c>
      <c r="T6" s="126">
        <v>3</v>
      </c>
      <c r="U6" s="322"/>
      <c r="V6" s="126">
        <v>2</v>
      </c>
      <c r="W6" s="126">
        <v>5</v>
      </c>
      <c r="X6" s="126">
        <v>5</v>
      </c>
      <c r="Y6" s="126">
        <v>5</v>
      </c>
      <c r="Z6" s="127">
        <v>4</v>
      </c>
      <c r="AA6" s="322"/>
      <c r="AB6" s="127">
        <v>0</v>
      </c>
      <c r="AC6" s="127">
        <v>4</v>
      </c>
      <c r="AD6" s="126">
        <v>5</v>
      </c>
      <c r="AE6" s="126">
        <v>5</v>
      </c>
      <c r="AF6" s="126">
        <v>5</v>
      </c>
      <c r="AG6" s="126">
        <v>2</v>
      </c>
      <c r="AH6" s="322"/>
      <c r="AI6" s="126">
        <v>3</v>
      </c>
      <c r="AJ6" s="126">
        <v>5</v>
      </c>
      <c r="AK6" s="126">
        <v>5</v>
      </c>
      <c r="AL6" s="127">
        <v>5</v>
      </c>
      <c r="AM6" s="126">
        <v>2</v>
      </c>
      <c r="AN6" s="322"/>
      <c r="AO6" s="250">
        <v>3</v>
      </c>
      <c r="AP6" s="126">
        <v>5</v>
      </c>
      <c r="AQ6" s="126">
        <v>5</v>
      </c>
      <c r="AR6" s="126">
        <v>5</v>
      </c>
      <c r="AS6" s="126">
        <v>5</v>
      </c>
      <c r="AT6" s="322"/>
      <c r="AU6" s="126">
        <v>0</v>
      </c>
      <c r="AV6" s="127">
        <v>5</v>
      </c>
      <c r="AW6" s="127">
        <v>4</v>
      </c>
      <c r="AX6" s="126">
        <v>5</v>
      </c>
      <c r="AY6" s="126">
        <v>5</v>
      </c>
      <c r="AZ6" s="322"/>
      <c r="BA6" s="126">
        <v>4</v>
      </c>
      <c r="BB6" s="126">
        <v>5</v>
      </c>
      <c r="BC6" s="126">
        <v>5</v>
      </c>
      <c r="BD6" s="126">
        <v>5</v>
      </c>
      <c r="BE6" s="126">
        <v>2</v>
      </c>
      <c r="BF6" s="322"/>
      <c r="BG6" s="126">
        <v>2</v>
      </c>
      <c r="BH6" s="126">
        <v>4</v>
      </c>
      <c r="BI6" s="126">
        <v>5</v>
      </c>
      <c r="BJ6" s="127">
        <v>4</v>
      </c>
      <c r="BK6" s="127">
        <v>5</v>
      </c>
      <c r="BL6" s="322"/>
      <c r="BM6" s="126">
        <v>0</v>
      </c>
      <c r="BN6" s="113">
        <v>5</v>
      </c>
      <c r="BR6" s="340"/>
      <c r="BU6" s="126"/>
      <c r="BV6" s="126">
        <v>1</v>
      </c>
      <c r="BW6" s="126">
        <v>5</v>
      </c>
      <c r="BX6" s="126">
        <v>4</v>
      </c>
      <c r="BY6" s="337"/>
      <c r="BZ6" s="195">
        <f>SUM(BZ4:BZ5)</f>
        <v>2008</v>
      </c>
      <c r="CA6" s="113"/>
    </row>
    <row r="7" spans="1:80" ht="15.75">
      <c r="A7" s="315" t="s">
        <v>160</v>
      </c>
      <c r="B7" s="316"/>
      <c r="C7" s="129">
        <f>C6*8</f>
        <v>16</v>
      </c>
      <c r="D7" s="129">
        <f>D6*8</f>
        <v>40</v>
      </c>
      <c r="E7" s="129">
        <f>E6*8</f>
        <v>40</v>
      </c>
      <c r="F7" s="129">
        <f>F6*8</f>
        <v>40</v>
      </c>
      <c r="G7" s="129">
        <f>G6*8</f>
        <v>40</v>
      </c>
      <c r="H7" s="253"/>
      <c r="I7" s="129">
        <f t="shared" ref="I7:N7" si="0">I6*8</f>
        <v>0</v>
      </c>
      <c r="J7" s="129">
        <f t="shared" si="0"/>
        <v>40</v>
      </c>
      <c r="K7" s="129">
        <f t="shared" si="0"/>
        <v>40</v>
      </c>
      <c r="L7" s="129">
        <f t="shared" si="0"/>
        <v>40</v>
      </c>
      <c r="M7" s="129">
        <f t="shared" si="0"/>
        <v>40</v>
      </c>
      <c r="N7" s="129">
        <f t="shared" si="0"/>
        <v>8</v>
      </c>
      <c r="O7" s="253"/>
      <c r="P7" s="129">
        <f>P6*8</f>
        <v>24</v>
      </c>
      <c r="Q7" s="129">
        <f>Q6*8</f>
        <v>40</v>
      </c>
      <c r="R7" s="129">
        <f>R6*8</f>
        <v>32</v>
      </c>
      <c r="S7" s="129">
        <f>S6*8</f>
        <v>40</v>
      </c>
      <c r="T7" s="129">
        <f>T6*8</f>
        <v>24</v>
      </c>
      <c r="U7" s="253"/>
      <c r="V7" s="129">
        <f>V6*8</f>
        <v>16</v>
      </c>
      <c r="W7" s="129">
        <f>W6*8</f>
        <v>40</v>
      </c>
      <c r="X7" s="129">
        <f>X6*8</f>
        <v>40</v>
      </c>
      <c r="Y7" s="129">
        <f>Y6*8</f>
        <v>40</v>
      </c>
      <c r="Z7" s="129">
        <f>Z6*8</f>
        <v>32</v>
      </c>
      <c r="AA7" s="253"/>
      <c r="AB7" s="129">
        <f t="shared" ref="AB7:AG7" si="1">AB6*8</f>
        <v>0</v>
      </c>
      <c r="AC7" s="129">
        <f t="shared" si="1"/>
        <v>32</v>
      </c>
      <c r="AD7" s="129">
        <f t="shared" si="1"/>
        <v>40</v>
      </c>
      <c r="AE7" s="129">
        <f t="shared" si="1"/>
        <v>40</v>
      </c>
      <c r="AF7" s="129">
        <f t="shared" si="1"/>
        <v>40</v>
      </c>
      <c r="AG7" s="129">
        <f t="shared" si="1"/>
        <v>16</v>
      </c>
      <c r="AH7" s="253"/>
      <c r="AI7" s="129">
        <f>AI6*8</f>
        <v>24</v>
      </c>
      <c r="AJ7" s="129">
        <f>AJ6*8</f>
        <v>40</v>
      </c>
      <c r="AK7" s="129">
        <f>AK6*8</f>
        <v>40</v>
      </c>
      <c r="AL7" s="129">
        <f>AL6*8</f>
        <v>40</v>
      </c>
      <c r="AM7" s="129">
        <f>AM6*8</f>
        <v>16</v>
      </c>
      <c r="AN7" s="253"/>
      <c r="AO7" s="251">
        <f>AO6*8</f>
        <v>24</v>
      </c>
      <c r="AP7" s="129">
        <f>AP6*8</f>
        <v>40</v>
      </c>
      <c r="AQ7" s="129">
        <f>AQ6*8</f>
        <v>40</v>
      </c>
      <c r="AR7" s="129">
        <f>AR6*8</f>
        <v>40</v>
      </c>
      <c r="AS7" s="129">
        <f>AS6*8</f>
        <v>40</v>
      </c>
      <c r="AT7" s="253"/>
      <c r="AU7" s="129">
        <f>AU6*8</f>
        <v>0</v>
      </c>
      <c r="AV7" s="129">
        <f>AV6*8</f>
        <v>40</v>
      </c>
      <c r="AW7" s="129">
        <f>AW6*8</f>
        <v>32</v>
      </c>
      <c r="AX7" s="129">
        <f>AX6*8</f>
        <v>40</v>
      </c>
      <c r="AY7" s="129">
        <f>AY6*8</f>
        <v>40</v>
      </c>
      <c r="AZ7" s="253"/>
      <c r="BA7" s="129">
        <f t="shared" ref="BA7:BE7" si="2">BA6*8</f>
        <v>32</v>
      </c>
      <c r="BB7" s="129">
        <f t="shared" si="2"/>
        <v>40</v>
      </c>
      <c r="BC7" s="129">
        <f t="shared" si="2"/>
        <v>40</v>
      </c>
      <c r="BD7" s="129">
        <f t="shared" si="2"/>
        <v>40</v>
      </c>
      <c r="BE7" s="129">
        <f t="shared" si="2"/>
        <v>16</v>
      </c>
      <c r="BF7" s="253"/>
      <c r="BG7" s="129">
        <f>BG6*8</f>
        <v>16</v>
      </c>
      <c r="BH7" s="129">
        <f>BH6*8</f>
        <v>32</v>
      </c>
      <c r="BI7" s="129">
        <f>BI6*8</f>
        <v>40</v>
      </c>
      <c r="BJ7" s="129">
        <f>BJ6*8</f>
        <v>32</v>
      </c>
      <c r="BK7" s="129">
        <f>BK6*8</f>
        <v>40</v>
      </c>
      <c r="BL7" s="253"/>
      <c r="BM7" s="129">
        <f>BM6*8</f>
        <v>0</v>
      </c>
      <c r="BN7" s="129">
        <f>BN6*8</f>
        <v>40</v>
      </c>
      <c r="BO7" s="129">
        <f>BO6*8</f>
        <v>0</v>
      </c>
      <c r="BP7" s="129">
        <f>BP6*8</f>
        <v>0</v>
      </c>
      <c r="BQ7" s="129">
        <f>BQ6*8</f>
        <v>0</v>
      </c>
      <c r="BR7" s="253"/>
      <c r="BS7" s="129">
        <f t="shared" ref="BS7:BX7" si="3">BS6*8</f>
        <v>0</v>
      </c>
      <c r="BT7" s="129">
        <f t="shared" si="3"/>
        <v>0</v>
      </c>
      <c r="BU7" s="129">
        <f t="shared" si="3"/>
        <v>0</v>
      </c>
      <c r="BV7" s="129">
        <f t="shared" si="3"/>
        <v>8</v>
      </c>
      <c r="BW7" s="129">
        <f t="shared" si="3"/>
        <v>40</v>
      </c>
      <c r="BX7" s="129">
        <f t="shared" si="3"/>
        <v>32</v>
      </c>
      <c r="BY7" s="130"/>
      <c r="BZ7" s="128"/>
      <c r="CA7" s="113"/>
    </row>
    <row r="8" spans="1:80" ht="31.5">
      <c r="A8" s="344" t="s">
        <v>161</v>
      </c>
      <c r="B8" s="345"/>
      <c r="C8" s="346" t="s">
        <v>162</v>
      </c>
      <c r="D8" s="342"/>
      <c r="E8" s="342"/>
      <c r="F8" s="342"/>
      <c r="G8" s="347"/>
      <c r="H8" s="254" t="s">
        <v>163</v>
      </c>
      <c r="I8" s="342" t="s">
        <v>164</v>
      </c>
      <c r="J8" s="342"/>
      <c r="K8" s="342"/>
      <c r="L8" s="342"/>
      <c r="M8" s="342"/>
      <c r="N8" s="347"/>
      <c r="O8" s="254" t="s">
        <v>163</v>
      </c>
      <c r="P8" s="342" t="s">
        <v>165</v>
      </c>
      <c r="Q8" s="342"/>
      <c r="R8" s="342"/>
      <c r="S8" s="342"/>
      <c r="T8" s="347"/>
      <c r="U8" s="254" t="s">
        <v>163</v>
      </c>
      <c r="V8" s="342" t="s">
        <v>166</v>
      </c>
      <c r="W8" s="342"/>
      <c r="X8" s="342"/>
      <c r="Y8" s="342"/>
      <c r="Z8" s="343"/>
      <c r="AA8" s="254" t="s">
        <v>163</v>
      </c>
      <c r="AB8" s="342" t="s">
        <v>167</v>
      </c>
      <c r="AC8" s="342"/>
      <c r="AD8" s="342"/>
      <c r="AE8" s="342"/>
      <c r="AF8" s="342"/>
      <c r="AG8" s="343"/>
      <c r="AH8" s="254" t="s">
        <v>163</v>
      </c>
      <c r="AI8" s="342" t="s">
        <v>168</v>
      </c>
      <c r="AJ8" s="342"/>
      <c r="AK8" s="342"/>
      <c r="AL8" s="342"/>
      <c r="AM8" s="343"/>
      <c r="AN8" s="254" t="s">
        <v>163</v>
      </c>
      <c r="AO8" s="346" t="s">
        <v>169</v>
      </c>
      <c r="AP8" s="342"/>
      <c r="AQ8" s="342"/>
      <c r="AR8" s="342"/>
      <c r="AS8" s="343"/>
      <c r="AT8" s="131" t="s">
        <v>163</v>
      </c>
      <c r="AU8" s="341" t="s">
        <v>170</v>
      </c>
      <c r="AV8" s="342"/>
      <c r="AW8" s="342"/>
      <c r="AX8" s="342"/>
      <c r="AY8" s="343"/>
      <c r="AZ8" s="131" t="s">
        <v>163</v>
      </c>
      <c r="BA8" s="341" t="s">
        <v>171</v>
      </c>
      <c r="BB8" s="342"/>
      <c r="BC8" s="342"/>
      <c r="BD8" s="342"/>
      <c r="BE8" s="342"/>
      <c r="BF8" s="131" t="s">
        <v>163</v>
      </c>
      <c r="BG8" s="341" t="s">
        <v>172</v>
      </c>
      <c r="BH8" s="342"/>
      <c r="BI8" s="342"/>
      <c r="BJ8" s="342"/>
      <c r="BK8" s="343"/>
      <c r="BL8" s="131" t="s">
        <v>163</v>
      </c>
      <c r="BM8" s="341" t="s">
        <v>173</v>
      </c>
      <c r="BN8" s="342"/>
      <c r="BO8" s="342"/>
      <c r="BP8" s="342"/>
      <c r="BQ8" s="343"/>
      <c r="BR8" s="254" t="s">
        <v>163</v>
      </c>
      <c r="BS8" s="342" t="s">
        <v>174</v>
      </c>
      <c r="BT8" s="342"/>
      <c r="BU8" s="342"/>
      <c r="BV8" s="342"/>
      <c r="BW8" s="342"/>
      <c r="BX8" s="347"/>
      <c r="BY8" s="131" t="s">
        <v>163</v>
      </c>
      <c r="BZ8" s="132" t="s">
        <v>175</v>
      </c>
      <c r="CA8" s="132" t="s">
        <v>176</v>
      </c>
      <c r="CB8" s="132" t="s">
        <v>177</v>
      </c>
    </row>
    <row r="9" spans="1:80" ht="22.5" customHeight="1">
      <c r="A9" s="348" t="s">
        <v>178</v>
      </c>
      <c r="B9" s="349"/>
      <c r="C9" s="197" t="s">
        <v>141</v>
      </c>
      <c r="D9" s="197" t="s">
        <v>143</v>
      </c>
      <c r="E9" s="197" t="s">
        <v>145</v>
      </c>
      <c r="F9" s="197" t="s">
        <v>147</v>
      </c>
      <c r="G9" s="197" t="s">
        <v>149</v>
      </c>
      <c r="H9" s="197"/>
      <c r="I9" s="197" t="s">
        <v>141</v>
      </c>
      <c r="J9" s="198" t="s">
        <v>143</v>
      </c>
      <c r="K9" s="198" t="s">
        <v>145</v>
      </c>
      <c r="L9" s="198" t="s">
        <v>147</v>
      </c>
      <c r="M9" s="198" t="s">
        <v>149</v>
      </c>
      <c r="N9" s="198" t="s">
        <v>179</v>
      </c>
      <c r="O9" s="198"/>
      <c r="P9" s="197" t="s">
        <v>141</v>
      </c>
      <c r="Q9" s="198" t="s">
        <v>143</v>
      </c>
      <c r="R9" s="198" t="s">
        <v>145</v>
      </c>
      <c r="S9" s="198" t="s">
        <v>147</v>
      </c>
      <c r="T9" s="198" t="s">
        <v>149</v>
      </c>
      <c r="U9" s="198"/>
      <c r="V9" s="197" t="s">
        <v>141</v>
      </c>
      <c r="W9" s="197" t="s">
        <v>143</v>
      </c>
      <c r="X9" s="197" t="s">
        <v>145</v>
      </c>
      <c r="Y9" s="197" t="s">
        <v>147</v>
      </c>
      <c r="Z9" s="197" t="s">
        <v>149</v>
      </c>
      <c r="AA9" s="198"/>
      <c r="AB9" s="197" t="s">
        <v>141</v>
      </c>
      <c r="AC9" s="198" t="s">
        <v>143</v>
      </c>
      <c r="AD9" s="198" t="s">
        <v>145</v>
      </c>
      <c r="AE9" s="198" t="s">
        <v>147</v>
      </c>
      <c r="AF9" s="198" t="s">
        <v>149</v>
      </c>
      <c r="AG9" s="198" t="s">
        <v>179</v>
      </c>
      <c r="AH9" s="198"/>
      <c r="AI9" s="197" t="s">
        <v>141</v>
      </c>
      <c r="AJ9" s="198" t="s">
        <v>143</v>
      </c>
      <c r="AK9" s="198" t="s">
        <v>145</v>
      </c>
      <c r="AL9" s="198" t="s">
        <v>147</v>
      </c>
      <c r="AM9" s="197" t="s">
        <v>149</v>
      </c>
      <c r="AN9" s="198"/>
      <c r="AO9" s="197" t="s">
        <v>141</v>
      </c>
      <c r="AP9" s="197" t="s">
        <v>143</v>
      </c>
      <c r="AQ9" s="197" t="s">
        <v>145</v>
      </c>
      <c r="AR9" s="197" t="s">
        <v>147</v>
      </c>
      <c r="AS9" s="197" t="s">
        <v>149</v>
      </c>
      <c r="AT9" s="198"/>
      <c r="AU9" s="197" t="s">
        <v>141</v>
      </c>
      <c r="AV9" s="198" t="s">
        <v>143</v>
      </c>
      <c r="AW9" s="198" t="s">
        <v>145</v>
      </c>
      <c r="AX9" s="198" t="s">
        <v>147</v>
      </c>
      <c r="AY9" s="198" t="s">
        <v>149</v>
      </c>
      <c r="AZ9" s="198"/>
      <c r="BA9" s="197" t="s">
        <v>141</v>
      </c>
      <c r="BB9" s="198" t="s">
        <v>143</v>
      </c>
      <c r="BC9" s="198" t="s">
        <v>145</v>
      </c>
      <c r="BD9" s="198" t="s">
        <v>147</v>
      </c>
      <c r="BE9" s="198" t="s">
        <v>149</v>
      </c>
      <c r="BF9" s="198"/>
      <c r="BG9" s="197" t="s">
        <v>141</v>
      </c>
      <c r="BH9" s="198" t="s">
        <v>143</v>
      </c>
      <c r="BI9" s="198" t="s">
        <v>145</v>
      </c>
      <c r="BJ9" s="198" t="s">
        <v>147</v>
      </c>
      <c r="BK9" s="198" t="s">
        <v>149</v>
      </c>
      <c r="BL9" s="198"/>
      <c r="BM9" s="197" t="s">
        <v>141</v>
      </c>
      <c r="BN9" s="198" t="s">
        <v>143</v>
      </c>
      <c r="BO9" s="199" t="s">
        <v>17</v>
      </c>
      <c r="BP9" s="199" t="s">
        <v>17</v>
      </c>
      <c r="BQ9" s="199" t="s">
        <v>17</v>
      </c>
      <c r="BR9" s="198"/>
      <c r="BS9" s="199" t="s">
        <v>17</v>
      </c>
      <c r="BT9" s="199" t="s">
        <v>17</v>
      </c>
      <c r="BU9" s="199" t="s">
        <v>17</v>
      </c>
      <c r="BV9" s="200" t="s">
        <v>147</v>
      </c>
      <c r="BW9" s="200" t="s">
        <v>149</v>
      </c>
      <c r="BX9" s="200" t="s">
        <v>179</v>
      </c>
      <c r="BY9" s="133"/>
      <c r="BZ9" s="132"/>
      <c r="CA9" s="132"/>
      <c r="CB9" s="132"/>
    </row>
    <row r="10" spans="1:80" ht="31.5" customHeight="1">
      <c r="A10" s="132" t="s">
        <v>141</v>
      </c>
      <c r="B10" s="134" t="s">
        <v>142</v>
      </c>
      <c r="C10" s="139">
        <v>9</v>
      </c>
      <c r="D10" s="136">
        <v>22</v>
      </c>
      <c r="E10" s="136">
        <v>22</v>
      </c>
      <c r="F10" s="136">
        <v>22</v>
      </c>
      <c r="G10" s="136">
        <v>22</v>
      </c>
      <c r="H10" s="138">
        <f>SUM(C10:G10)</f>
        <v>97</v>
      </c>
      <c r="I10" s="137"/>
      <c r="J10" s="136">
        <v>22</v>
      </c>
      <c r="K10" s="136">
        <v>22</v>
      </c>
      <c r="L10" s="136">
        <v>22</v>
      </c>
      <c r="M10" s="136">
        <v>22</v>
      </c>
      <c r="N10" s="139">
        <v>4</v>
      </c>
      <c r="O10" s="138">
        <f>SUM(I10:N10)</f>
        <v>92</v>
      </c>
      <c r="P10" s="136">
        <v>13</v>
      </c>
      <c r="Q10" s="136">
        <v>22</v>
      </c>
      <c r="R10" s="139">
        <v>18</v>
      </c>
      <c r="S10" s="136">
        <v>22</v>
      </c>
      <c r="T10" s="136">
        <v>14</v>
      </c>
      <c r="U10" s="138">
        <f>SUM(P10:T10)</f>
        <v>89</v>
      </c>
      <c r="V10" s="139">
        <v>9</v>
      </c>
      <c r="W10" s="136">
        <v>22</v>
      </c>
      <c r="X10" s="136">
        <v>22</v>
      </c>
      <c r="Y10" s="135">
        <v>22</v>
      </c>
      <c r="Z10" s="139">
        <v>18</v>
      </c>
      <c r="AA10" s="138">
        <f>SUM(V10:Z10)</f>
        <v>93</v>
      </c>
      <c r="AB10" s="139">
        <v>0</v>
      </c>
      <c r="AC10" s="137">
        <v>18</v>
      </c>
      <c r="AD10" s="136">
        <v>22</v>
      </c>
      <c r="AE10" s="136">
        <v>22</v>
      </c>
      <c r="AF10" s="136">
        <v>22</v>
      </c>
      <c r="AG10" s="139">
        <v>9</v>
      </c>
      <c r="AH10" s="138">
        <f>SUM(AB10:AG10)</f>
        <v>93</v>
      </c>
      <c r="AI10" s="136">
        <v>13</v>
      </c>
      <c r="AJ10" s="136">
        <v>22</v>
      </c>
      <c r="AK10" s="136">
        <v>22</v>
      </c>
      <c r="AL10" s="136">
        <v>22</v>
      </c>
      <c r="AM10" s="139">
        <v>9</v>
      </c>
      <c r="AN10" s="138">
        <f>SUM(AI10:AM10)</f>
        <v>88</v>
      </c>
      <c r="AO10" s="136">
        <v>13</v>
      </c>
      <c r="AP10" s="136">
        <v>22</v>
      </c>
      <c r="AQ10" s="136">
        <v>22</v>
      </c>
      <c r="AR10" s="136">
        <v>22</v>
      </c>
      <c r="AS10" s="136">
        <v>22</v>
      </c>
      <c r="AT10" s="138">
        <f>SUM(AO10:AS10)</f>
        <v>101</v>
      </c>
      <c r="AU10" s="137"/>
      <c r="AV10" s="135">
        <v>22</v>
      </c>
      <c r="AW10" s="139">
        <v>18</v>
      </c>
      <c r="AX10" s="136">
        <v>22</v>
      </c>
      <c r="AY10" s="136">
        <v>22</v>
      </c>
      <c r="AZ10" s="138">
        <f>SUM(AU10:AY10)</f>
        <v>84</v>
      </c>
      <c r="BA10" s="139">
        <v>18</v>
      </c>
      <c r="BB10" s="136">
        <v>22</v>
      </c>
      <c r="BC10" s="136">
        <v>22</v>
      </c>
      <c r="BD10" s="136">
        <v>22</v>
      </c>
      <c r="BE10" s="139">
        <v>9</v>
      </c>
      <c r="BF10" s="138">
        <f>SUM(BA10:BE10)</f>
        <v>93</v>
      </c>
      <c r="BG10" s="139">
        <v>9</v>
      </c>
      <c r="BH10" s="139">
        <v>18</v>
      </c>
      <c r="BI10" s="136">
        <v>22</v>
      </c>
      <c r="BJ10" s="137">
        <v>18</v>
      </c>
      <c r="BK10" s="136">
        <v>22</v>
      </c>
      <c r="BL10" s="138">
        <f>SUM(BG10:BK10)</f>
        <v>89</v>
      </c>
      <c r="BM10" s="137"/>
      <c r="BN10" s="136">
        <v>17</v>
      </c>
      <c r="BO10" s="139"/>
      <c r="BP10" s="139"/>
      <c r="BQ10" s="139"/>
      <c r="BR10" s="138">
        <f>SUM(BM10:BQ10)</f>
        <v>17</v>
      </c>
      <c r="BS10" s="140"/>
      <c r="BT10" s="139"/>
      <c r="BU10" s="139"/>
      <c r="BV10" s="139">
        <v>4</v>
      </c>
      <c r="BW10" s="136">
        <v>22</v>
      </c>
      <c r="BX10" s="139">
        <v>19</v>
      </c>
      <c r="BY10" s="138">
        <f>SUM(BS10:BX10)</f>
        <v>45</v>
      </c>
      <c r="BZ10" s="238">
        <f>H10+O10+U10+AA10+AH10+AN10+AT10+AZ10+BF10+BL10+BR10+BY10</f>
        <v>981</v>
      </c>
      <c r="CA10" s="132">
        <f>SUM(BY10++BR10+BL10+BF10+AZ10+AT10+AN10+AH10+AA10+U10+O10+H10)</f>
        <v>981</v>
      </c>
      <c r="CB10" s="132"/>
    </row>
    <row r="11" spans="1:80" ht="62.25" customHeight="1">
      <c r="A11" s="132" t="s">
        <v>143</v>
      </c>
      <c r="B11" s="134" t="s">
        <v>144</v>
      </c>
      <c r="C11" s="139">
        <v>1</v>
      </c>
      <c r="D11" s="136">
        <v>3</v>
      </c>
      <c r="E11" s="140">
        <v>3</v>
      </c>
      <c r="F11" s="140">
        <v>3</v>
      </c>
      <c r="G11" s="140">
        <v>3</v>
      </c>
      <c r="H11" s="138">
        <f>SUM(C11:G11)</f>
        <v>13</v>
      </c>
      <c r="I11" s="137"/>
      <c r="J11" s="140">
        <v>3</v>
      </c>
      <c r="K11" s="140">
        <v>3</v>
      </c>
      <c r="L11" s="140">
        <v>3</v>
      </c>
      <c r="M11" s="140">
        <v>3</v>
      </c>
      <c r="N11" s="139">
        <v>1</v>
      </c>
      <c r="O11" s="138">
        <f>SUM(I11:N11)</f>
        <v>13</v>
      </c>
      <c r="P11" s="139">
        <v>2</v>
      </c>
      <c r="Q11" s="140">
        <v>3</v>
      </c>
      <c r="R11" s="140">
        <v>2</v>
      </c>
      <c r="S11" s="140">
        <v>3</v>
      </c>
      <c r="T11" s="139">
        <v>2</v>
      </c>
      <c r="U11" s="138">
        <f>SUM(P11:T11)</f>
        <v>12</v>
      </c>
      <c r="V11" s="139">
        <v>1</v>
      </c>
      <c r="W11" s="140">
        <v>3</v>
      </c>
      <c r="X11" s="140">
        <v>3</v>
      </c>
      <c r="Y11" s="141">
        <v>3</v>
      </c>
      <c r="Z11" s="140">
        <v>2</v>
      </c>
      <c r="AA11" s="138">
        <f>SUM(V11:Z11)</f>
        <v>12</v>
      </c>
      <c r="AB11" s="139">
        <v>0</v>
      </c>
      <c r="AC11" s="141">
        <v>2</v>
      </c>
      <c r="AD11" s="140">
        <v>3</v>
      </c>
      <c r="AE11" s="139">
        <v>3</v>
      </c>
      <c r="AF11" s="139">
        <v>3</v>
      </c>
      <c r="AG11" s="139">
        <v>1</v>
      </c>
      <c r="AH11" s="138">
        <f>SUM(AB11:AG11)</f>
        <v>12</v>
      </c>
      <c r="AI11" s="139">
        <v>2</v>
      </c>
      <c r="AJ11" s="140">
        <v>3</v>
      </c>
      <c r="AK11" s="140">
        <v>3</v>
      </c>
      <c r="AL11" s="140">
        <v>3</v>
      </c>
      <c r="AM11" s="139">
        <v>1</v>
      </c>
      <c r="AN11" s="138">
        <f>SUM(AI11:AM11)</f>
        <v>12</v>
      </c>
      <c r="AO11" s="140">
        <v>2</v>
      </c>
      <c r="AP11" s="140">
        <v>3</v>
      </c>
      <c r="AQ11" s="140">
        <v>3</v>
      </c>
      <c r="AR11" s="140">
        <v>3</v>
      </c>
      <c r="AS11" s="140">
        <v>3</v>
      </c>
      <c r="AT11" s="138">
        <f>SUM(AO11:AS11)</f>
        <v>14</v>
      </c>
      <c r="AU11" s="137"/>
      <c r="AV11" s="141">
        <v>3</v>
      </c>
      <c r="AW11" s="140">
        <v>2</v>
      </c>
      <c r="AX11" s="140">
        <v>3</v>
      </c>
      <c r="AY11" s="140">
        <v>3</v>
      </c>
      <c r="AZ11" s="138">
        <f>SUM(AU11:AY11)</f>
        <v>11</v>
      </c>
      <c r="BA11" s="140">
        <v>2</v>
      </c>
      <c r="BB11" s="140">
        <v>3</v>
      </c>
      <c r="BC11" s="140">
        <v>3</v>
      </c>
      <c r="BD11" s="140">
        <v>3</v>
      </c>
      <c r="BE11" s="139">
        <v>1</v>
      </c>
      <c r="BF11" s="138">
        <f>SUM(BA11:BE11)</f>
        <v>12</v>
      </c>
      <c r="BG11" s="139">
        <v>1</v>
      </c>
      <c r="BH11" s="140">
        <v>2</v>
      </c>
      <c r="BI11" s="140">
        <v>3</v>
      </c>
      <c r="BJ11" s="141">
        <v>2</v>
      </c>
      <c r="BK11" s="140">
        <v>3</v>
      </c>
      <c r="BL11" s="138">
        <f>SUM(BG11:BK11)</f>
        <v>11</v>
      </c>
      <c r="BM11" s="137"/>
      <c r="BN11" s="140">
        <v>7</v>
      </c>
      <c r="BO11" s="139"/>
      <c r="BP11" s="139"/>
      <c r="BQ11" s="139"/>
      <c r="BR11" s="138">
        <f>SUM(BM11:BQ11)</f>
        <v>7</v>
      </c>
      <c r="BS11" s="140"/>
      <c r="BT11" s="139"/>
      <c r="BU11" s="139"/>
      <c r="BV11" s="139">
        <v>1</v>
      </c>
      <c r="BW11" s="140">
        <v>2</v>
      </c>
      <c r="BX11" s="140">
        <v>2</v>
      </c>
      <c r="BY11" s="138">
        <f>SUM(BS11:BX11)</f>
        <v>5</v>
      </c>
      <c r="BZ11" s="196">
        <f>H11+O11+U11+AA11+AH11+AN11+AT11+AZ11+BF11+BL11+BR11+BY11</f>
        <v>134</v>
      </c>
      <c r="CA11" s="132">
        <f>SUM(BY11++BR11+BL11+BF11+AZ11+AT11+AN11+AH11+AA11+U11+O11+H11)</f>
        <v>134</v>
      </c>
      <c r="CB11" s="132"/>
    </row>
    <row r="12" spans="1:80" ht="63">
      <c r="A12" s="132" t="s">
        <v>145</v>
      </c>
      <c r="B12" s="134" t="s">
        <v>146</v>
      </c>
      <c r="C12" s="139">
        <v>2</v>
      </c>
      <c r="D12" s="136">
        <v>5</v>
      </c>
      <c r="E12" s="140">
        <v>5</v>
      </c>
      <c r="F12" s="140">
        <v>5</v>
      </c>
      <c r="G12" s="140">
        <v>5</v>
      </c>
      <c r="H12" s="138">
        <f>SUM(C12:G12)</f>
        <v>22</v>
      </c>
      <c r="I12" s="137"/>
      <c r="J12" s="140">
        <v>5</v>
      </c>
      <c r="K12" s="140">
        <v>5</v>
      </c>
      <c r="L12" s="140">
        <v>5</v>
      </c>
      <c r="M12" s="140">
        <v>5</v>
      </c>
      <c r="N12" s="139">
        <v>1</v>
      </c>
      <c r="O12" s="138">
        <f t="shared" ref="O12:O14" si="4">SUM(I12:N12)</f>
        <v>21</v>
      </c>
      <c r="P12" s="140">
        <v>3</v>
      </c>
      <c r="Q12" s="140">
        <v>5</v>
      </c>
      <c r="R12" s="139">
        <v>4</v>
      </c>
      <c r="S12" s="140">
        <v>5</v>
      </c>
      <c r="T12" s="140">
        <v>2</v>
      </c>
      <c r="U12" s="138">
        <f>SUM(P12:T12)</f>
        <v>19</v>
      </c>
      <c r="V12" s="139">
        <v>2</v>
      </c>
      <c r="W12" s="140">
        <v>5</v>
      </c>
      <c r="X12" s="140">
        <v>5</v>
      </c>
      <c r="Y12" s="141">
        <v>5</v>
      </c>
      <c r="Z12" s="139">
        <v>4</v>
      </c>
      <c r="AA12" s="138">
        <f>SUM(V12:Z12)</f>
        <v>21</v>
      </c>
      <c r="AB12" s="139">
        <v>0</v>
      </c>
      <c r="AC12" s="137">
        <v>4</v>
      </c>
      <c r="AD12" s="140">
        <v>5</v>
      </c>
      <c r="AE12" s="140">
        <v>5</v>
      </c>
      <c r="AF12" s="140">
        <v>5</v>
      </c>
      <c r="AG12" s="139">
        <v>2</v>
      </c>
      <c r="AH12" s="138">
        <f>SUM(AB12:AG12)</f>
        <v>21</v>
      </c>
      <c r="AI12" s="140">
        <v>3</v>
      </c>
      <c r="AJ12" s="140">
        <v>5</v>
      </c>
      <c r="AK12" s="140">
        <v>5</v>
      </c>
      <c r="AL12" s="140">
        <v>5</v>
      </c>
      <c r="AM12" s="139">
        <v>2</v>
      </c>
      <c r="AN12" s="138">
        <f>SUM(AI12:AM12)</f>
        <v>20</v>
      </c>
      <c r="AO12" s="140">
        <v>3</v>
      </c>
      <c r="AP12" s="140">
        <v>5</v>
      </c>
      <c r="AQ12" s="140">
        <v>5</v>
      </c>
      <c r="AR12" s="140">
        <v>5</v>
      </c>
      <c r="AS12" s="140">
        <v>5</v>
      </c>
      <c r="AT12" s="138">
        <f>SUM(AO12:AS12)</f>
        <v>23</v>
      </c>
      <c r="AU12" s="137"/>
      <c r="AV12" s="141">
        <v>5</v>
      </c>
      <c r="AW12" s="139">
        <v>4</v>
      </c>
      <c r="AX12" s="140">
        <v>5</v>
      </c>
      <c r="AY12" s="140">
        <v>5</v>
      </c>
      <c r="AZ12" s="138">
        <f>SUM(AU12:AY12)</f>
        <v>19</v>
      </c>
      <c r="BA12" s="139">
        <v>4</v>
      </c>
      <c r="BB12" s="140">
        <v>5</v>
      </c>
      <c r="BC12" s="140">
        <v>5</v>
      </c>
      <c r="BD12" s="140">
        <v>5</v>
      </c>
      <c r="BE12" s="139">
        <v>2</v>
      </c>
      <c r="BF12" s="138">
        <f>SUM(BA12:BE12)</f>
        <v>21</v>
      </c>
      <c r="BG12" s="139">
        <v>2</v>
      </c>
      <c r="BH12" s="139">
        <v>4</v>
      </c>
      <c r="BI12" s="140">
        <v>5</v>
      </c>
      <c r="BJ12" s="137">
        <v>4</v>
      </c>
      <c r="BK12" s="140">
        <v>5</v>
      </c>
      <c r="BL12" s="138">
        <f>SUM(BG12:BK12)</f>
        <v>20</v>
      </c>
      <c r="BM12" s="137"/>
      <c r="BN12" s="140">
        <v>6</v>
      </c>
      <c r="BO12" s="139"/>
      <c r="BP12" s="139"/>
      <c r="BQ12" s="139"/>
      <c r="BR12" s="138">
        <f>SUM(BM12:BQ12)</f>
        <v>6</v>
      </c>
      <c r="BS12" s="139"/>
      <c r="BT12" s="139"/>
      <c r="BU12" s="139"/>
      <c r="BV12" s="139">
        <v>1</v>
      </c>
      <c r="BW12" s="140">
        <v>5</v>
      </c>
      <c r="BX12" s="139">
        <v>4</v>
      </c>
      <c r="BY12" s="138">
        <f>SUM(BS12:BX12)</f>
        <v>10</v>
      </c>
      <c r="BZ12" s="196">
        <f t="shared" ref="BZ12:BZ14" si="5">H12+O12+U12+AA12+AH12+AN12+AT12+AZ12+BF12+BL12+BR12+BY12</f>
        <v>223</v>
      </c>
      <c r="CA12" s="132">
        <f>SUM(BY12++BR12+BL12+BF12+AZ12+AT12+AN12+AH12+AA12+U12+O12+H12)</f>
        <v>223</v>
      </c>
      <c r="CB12" s="132"/>
    </row>
    <row r="13" spans="1:80" ht="31.5">
      <c r="A13" s="132" t="s">
        <v>147</v>
      </c>
      <c r="B13" s="134" t="s">
        <v>148</v>
      </c>
      <c r="C13" s="139">
        <v>2</v>
      </c>
      <c r="D13" s="136">
        <v>6</v>
      </c>
      <c r="E13" s="140">
        <v>6</v>
      </c>
      <c r="F13" s="140">
        <v>6</v>
      </c>
      <c r="G13" s="140">
        <v>6</v>
      </c>
      <c r="H13" s="138">
        <f>SUM(C13:G13)</f>
        <v>26</v>
      </c>
      <c r="I13" s="137"/>
      <c r="J13" s="140">
        <v>6</v>
      </c>
      <c r="K13" s="140">
        <v>6</v>
      </c>
      <c r="L13" s="140">
        <v>6</v>
      </c>
      <c r="M13" s="140">
        <v>6</v>
      </c>
      <c r="N13" s="139">
        <v>1</v>
      </c>
      <c r="O13" s="138">
        <f t="shared" si="4"/>
        <v>25</v>
      </c>
      <c r="P13" s="139">
        <v>4</v>
      </c>
      <c r="Q13" s="140">
        <v>6</v>
      </c>
      <c r="R13" s="140">
        <v>5</v>
      </c>
      <c r="S13" s="140">
        <v>6</v>
      </c>
      <c r="T13" s="139">
        <v>4</v>
      </c>
      <c r="U13" s="138">
        <f>SUM(P13:T13)</f>
        <v>25</v>
      </c>
      <c r="V13" s="139">
        <v>2</v>
      </c>
      <c r="W13" s="140">
        <v>6</v>
      </c>
      <c r="X13" s="140">
        <v>6</v>
      </c>
      <c r="Y13" s="141">
        <v>6</v>
      </c>
      <c r="Z13" s="140">
        <v>5</v>
      </c>
      <c r="AA13" s="138">
        <f>SUM(V13:Z13)</f>
        <v>25</v>
      </c>
      <c r="AB13" s="139">
        <v>0</v>
      </c>
      <c r="AC13" s="141">
        <v>5</v>
      </c>
      <c r="AD13" s="140">
        <v>6</v>
      </c>
      <c r="AE13" s="139">
        <v>6</v>
      </c>
      <c r="AF13" s="139">
        <v>6</v>
      </c>
      <c r="AG13" s="139">
        <v>2</v>
      </c>
      <c r="AH13" s="138">
        <f>SUM(AB13:AG13)</f>
        <v>25</v>
      </c>
      <c r="AI13" s="139">
        <v>4</v>
      </c>
      <c r="AJ13" s="140">
        <v>6</v>
      </c>
      <c r="AK13" s="140">
        <v>6</v>
      </c>
      <c r="AL13" s="140">
        <v>6</v>
      </c>
      <c r="AM13" s="139">
        <v>2</v>
      </c>
      <c r="AN13" s="138">
        <f>SUM(AI13:AM13)</f>
        <v>24</v>
      </c>
      <c r="AO13" s="140">
        <v>4</v>
      </c>
      <c r="AP13" s="140">
        <v>6</v>
      </c>
      <c r="AQ13" s="140">
        <v>6</v>
      </c>
      <c r="AR13" s="140">
        <v>6</v>
      </c>
      <c r="AS13" s="140">
        <v>6</v>
      </c>
      <c r="AT13" s="138">
        <f>SUM(AO13:AS13)</f>
        <v>28</v>
      </c>
      <c r="AU13" s="137"/>
      <c r="AV13" s="141">
        <v>6</v>
      </c>
      <c r="AW13" s="140">
        <v>5</v>
      </c>
      <c r="AX13" s="140">
        <v>6</v>
      </c>
      <c r="AY13" s="140">
        <v>6</v>
      </c>
      <c r="AZ13" s="138">
        <f>SUM(AU13:AY13)</f>
        <v>23</v>
      </c>
      <c r="BA13" s="140">
        <v>5</v>
      </c>
      <c r="BB13" s="140">
        <v>6</v>
      </c>
      <c r="BC13" s="140">
        <v>6</v>
      </c>
      <c r="BD13" s="140">
        <v>6</v>
      </c>
      <c r="BE13" s="139">
        <v>2</v>
      </c>
      <c r="BF13" s="138">
        <f>SUM(BA13:BE13)</f>
        <v>25</v>
      </c>
      <c r="BG13" s="139">
        <v>2</v>
      </c>
      <c r="BH13" s="140">
        <v>5</v>
      </c>
      <c r="BI13" s="140">
        <v>6</v>
      </c>
      <c r="BJ13" s="141">
        <v>5</v>
      </c>
      <c r="BK13" s="140">
        <v>6</v>
      </c>
      <c r="BL13" s="138">
        <f>SUM(BG13:BK13)</f>
        <v>24</v>
      </c>
      <c r="BM13" s="137"/>
      <c r="BN13" s="140">
        <v>5</v>
      </c>
      <c r="BO13" s="139"/>
      <c r="BP13" s="139"/>
      <c r="BQ13" s="139"/>
      <c r="BR13" s="138">
        <f>SUM(BM13:BQ13)</f>
        <v>5</v>
      </c>
      <c r="BS13" s="140"/>
      <c r="BT13" s="139"/>
      <c r="BU13" s="139"/>
      <c r="BV13" s="139">
        <v>1</v>
      </c>
      <c r="BW13" s="140">
        <v>7</v>
      </c>
      <c r="BX13" s="140">
        <v>5</v>
      </c>
      <c r="BY13" s="138">
        <f>SUM(BS13:BX13)</f>
        <v>13</v>
      </c>
      <c r="BZ13" s="196">
        <f t="shared" si="5"/>
        <v>268</v>
      </c>
      <c r="CA13" s="132">
        <f>SUM(BY13++BR13+BL13+BF13+AZ13+AT13+AN13+AH13+AA13+U13+O13+H13)</f>
        <v>268</v>
      </c>
      <c r="CB13" s="132"/>
    </row>
    <row r="14" spans="1:80" ht="31.5">
      <c r="A14" s="132" t="s">
        <v>149</v>
      </c>
      <c r="B14" s="134" t="s">
        <v>150</v>
      </c>
      <c r="C14" s="139">
        <v>2</v>
      </c>
      <c r="D14" s="136">
        <v>4</v>
      </c>
      <c r="E14" s="140">
        <v>4</v>
      </c>
      <c r="F14" s="140">
        <v>4</v>
      </c>
      <c r="G14" s="140">
        <v>4</v>
      </c>
      <c r="H14" s="138">
        <f>SUM(C14:G14)</f>
        <v>18</v>
      </c>
      <c r="I14" s="137"/>
      <c r="J14" s="140">
        <v>4</v>
      </c>
      <c r="K14" s="140">
        <v>4</v>
      </c>
      <c r="L14" s="140">
        <v>4</v>
      </c>
      <c r="M14" s="140">
        <v>4</v>
      </c>
      <c r="N14" s="139">
        <v>1</v>
      </c>
      <c r="O14" s="138">
        <f t="shared" si="4"/>
        <v>17</v>
      </c>
      <c r="P14" s="139">
        <v>2</v>
      </c>
      <c r="Q14" s="140">
        <v>4</v>
      </c>
      <c r="R14" s="140">
        <v>3</v>
      </c>
      <c r="S14" s="140">
        <v>4</v>
      </c>
      <c r="T14" s="139">
        <v>2</v>
      </c>
      <c r="U14" s="138">
        <f>SUM(P14:T14)</f>
        <v>15</v>
      </c>
      <c r="V14" s="139">
        <v>2</v>
      </c>
      <c r="W14" s="140">
        <v>4</v>
      </c>
      <c r="X14" s="140">
        <v>4</v>
      </c>
      <c r="Y14" s="141">
        <v>4</v>
      </c>
      <c r="Z14" s="140">
        <v>3</v>
      </c>
      <c r="AA14" s="138">
        <f>SUM(V14:Z14)</f>
        <v>17</v>
      </c>
      <c r="AB14" s="139">
        <v>0</v>
      </c>
      <c r="AC14" s="141">
        <v>3</v>
      </c>
      <c r="AD14" s="140">
        <v>4</v>
      </c>
      <c r="AE14" s="139">
        <v>4</v>
      </c>
      <c r="AF14" s="139">
        <v>4</v>
      </c>
      <c r="AG14" s="139">
        <v>2</v>
      </c>
      <c r="AH14" s="138">
        <f>SUM(AB14:AG14)</f>
        <v>17</v>
      </c>
      <c r="AI14" s="139">
        <v>2</v>
      </c>
      <c r="AJ14" s="140">
        <v>4</v>
      </c>
      <c r="AK14" s="140">
        <v>4</v>
      </c>
      <c r="AL14" s="140">
        <v>4</v>
      </c>
      <c r="AM14" s="139">
        <v>2</v>
      </c>
      <c r="AN14" s="138">
        <f>SUM(AI14:AM14)</f>
        <v>16</v>
      </c>
      <c r="AO14" s="140">
        <v>2</v>
      </c>
      <c r="AP14" s="140">
        <v>4</v>
      </c>
      <c r="AQ14" s="140">
        <v>4</v>
      </c>
      <c r="AR14" s="140">
        <v>4</v>
      </c>
      <c r="AS14" s="140">
        <v>4</v>
      </c>
      <c r="AT14" s="138">
        <f>SUM(AO14:AS14)</f>
        <v>18</v>
      </c>
      <c r="AU14" s="137"/>
      <c r="AV14" s="141">
        <v>4</v>
      </c>
      <c r="AW14" s="140">
        <v>3</v>
      </c>
      <c r="AX14" s="140">
        <v>4</v>
      </c>
      <c r="AY14" s="140">
        <v>4</v>
      </c>
      <c r="AZ14" s="138">
        <f>SUM(AU14:AY14)</f>
        <v>15</v>
      </c>
      <c r="BA14" s="140">
        <v>3</v>
      </c>
      <c r="BB14" s="140">
        <v>4</v>
      </c>
      <c r="BC14" s="140">
        <v>4</v>
      </c>
      <c r="BD14" s="140">
        <v>4</v>
      </c>
      <c r="BE14" s="139">
        <v>2</v>
      </c>
      <c r="BF14" s="138">
        <f>SUM(BA14:BE14)</f>
        <v>17</v>
      </c>
      <c r="BG14" s="139">
        <v>2</v>
      </c>
      <c r="BH14" s="140">
        <v>3</v>
      </c>
      <c r="BI14" s="140">
        <v>4</v>
      </c>
      <c r="BJ14" s="141">
        <v>3</v>
      </c>
      <c r="BK14" s="140">
        <v>4</v>
      </c>
      <c r="BL14" s="138">
        <f>SUM(BG14:BK14)</f>
        <v>16</v>
      </c>
      <c r="BM14" s="137"/>
      <c r="BN14" s="140">
        <v>5</v>
      </c>
      <c r="BO14" s="139"/>
      <c r="BP14" s="139"/>
      <c r="BQ14" s="139"/>
      <c r="BR14" s="138">
        <f>SUM(BM14:BQ14)</f>
        <v>5</v>
      </c>
      <c r="BS14" s="140"/>
      <c r="BT14" s="139"/>
      <c r="BU14" s="139"/>
      <c r="BV14" s="139">
        <v>1</v>
      </c>
      <c r="BW14" s="140">
        <v>4</v>
      </c>
      <c r="BX14" s="140">
        <v>2</v>
      </c>
      <c r="BY14" s="138">
        <f>SUM(BS14:BX14)</f>
        <v>7</v>
      </c>
      <c r="BZ14" s="196">
        <f t="shared" si="5"/>
        <v>178</v>
      </c>
      <c r="CA14" s="132">
        <f>SUM(BY14++BR14+BL14+BF14+AZ14+AT14+AN14+AH14+AA14+U14+O14+H14)</f>
        <v>178</v>
      </c>
      <c r="CB14" s="132"/>
    </row>
    <row r="15" spans="1:80" ht="29.25" customHeight="1">
      <c r="A15" s="350" t="s">
        <v>180</v>
      </c>
      <c r="B15" s="351"/>
      <c r="C15" s="158">
        <f t="shared" ref="C15:AH15" si="6">SUM(C10:C14)</f>
        <v>16</v>
      </c>
      <c r="D15" s="158">
        <f t="shared" si="6"/>
        <v>40</v>
      </c>
      <c r="E15" s="158">
        <f t="shared" si="6"/>
        <v>40</v>
      </c>
      <c r="F15" s="158">
        <f t="shared" si="6"/>
        <v>40</v>
      </c>
      <c r="G15" s="158">
        <f t="shared" si="6"/>
        <v>40</v>
      </c>
      <c r="H15" s="160">
        <f t="shared" si="6"/>
        <v>176</v>
      </c>
      <c r="I15" s="158">
        <f t="shared" si="6"/>
        <v>0</v>
      </c>
      <c r="J15" s="158">
        <f t="shared" si="6"/>
        <v>40</v>
      </c>
      <c r="K15" s="158">
        <f t="shared" si="6"/>
        <v>40</v>
      </c>
      <c r="L15" s="158">
        <f t="shared" si="6"/>
        <v>40</v>
      </c>
      <c r="M15" s="158">
        <f t="shared" si="6"/>
        <v>40</v>
      </c>
      <c r="N15" s="158">
        <f t="shared" si="6"/>
        <v>8</v>
      </c>
      <c r="O15" s="160">
        <f t="shared" si="6"/>
        <v>168</v>
      </c>
      <c r="P15" s="158">
        <f t="shared" si="6"/>
        <v>24</v>
      </c>
      <c r="Q15" s="158">
        <f t="shared" si="6"/>
        <v>40</v>
      </c>
      <c r="R15" s="158">
        <f t="shared" si="6"/>
        <v>32</v>
      </c>
      <c r="S15" s="158">
        <f t="shared" si="6"/>
        <v>40</v>
      </c>
      <c r="T15" s="158">
        <f t="shared" si="6"/>
        <v>24</v>
      </c>
      <c r="U15" s="160">
        <f t="shared" si="6"/>
        <v>160</v>
      </c>
      <c r="V15" s="158">
        <f t="shared" si="6"/>
        <v>16</v>
      </c>
      <c r="W15" s="158">
        <f t="shared" si="6"/>
        <v>40</v>
      </c>
      <c r="X15" s="158">
        <f t="shared" si="6"/>
        <v>40</v>
      </c>
      <c r="Y15" s="158">
        <f t="shared" si="6"/>
        <v>40</v>
      </c>
      <c r="Z15" s="158">
        <f t="shared" si="6"/>
        <v>32</v>
      </c>
      <c r="AA15" s="160">
        <f t="shared" si="6"/>
        <v>168</v>
      </c>
      <c r="AB15" s="157">
        <f t="shared" si="6"/>
        <v>0</v>
      </c>
      <c r="AC15" s="157">
        <f t="shared" si="6"/>
        <v>32</v>
      </c>
      <c r="AD15" s="157">
        <f t="shared" si="6"/>
        <v>40</v>
      </c>
      <c r="AE15" s="157">
        <f t="shared" si="6"/>
        <v>40</v>
      </c>
      <c r="AF15" s="157">
        <f t="shared" si="6"/>
        <v>40</v>
      </c>
      <c r="AG15" s="157">
        <f t="shared" si="6"/>
        <v>16</v>
      </c>
      <c r="AH15" s="160">
        <f t="shared" si="6"/>
        <v>168</v>
      </c>
      <c r="AI15" s="158">
        <f t="shared" ref="AI15:BL15" si="7">SUM(AI10:AI14)</f>
        <v>24</v>
      </c>
      <c r="AJ15" s="157">
        <f t="shared" si="7"/>
        <v>40</v>
      </c>
      <c r="AK15" s="157">
        <f t="shared" si="7"/>
        <v>40</v>
      </c>
      <c r="AL15" s="157">
        <f t="shared" si="7"/>
        <v>40</v>
      </c>
      <c r="AM15" s="157">
        <f t="shared" si="7"/>
        <v>16</v>
      </c>
      <c r="AN15" s="160">
        <f t="shared" si="7"/>
        <v>160</v>
      </c>
      <c r="AO15" s="252">
        <f t="shared" si="7"/>
        <v>24</v>
      </c>
      <c r="AP15" s="158">
        <f t="shared" si="7"/>
        <v>40</v>
      </c>
      <c r="AQ15" s="158">
        <f t="shared" si="7"/>
        <v>40</v>
      </c>
      <c r="AR15" s="158">
        <f t="shared" si="7"/>
        <v>40</v>
      </c>
      <c r="AS15" s="158">
        <f t="shared" si="7"/>
        <v>40</v>
      </c>
      <c r="AT15" s="160">
        <f t="shared" si="7"/>
        <v>184</v>
      </c>
      <c r="AU15" s="158">
        <f t="shared" si="7"/>
        <v>0</v>
      </c>
      <c r="AV15" s="158">
        <f t="shared" si="7"/>
        <v>40</v>
      </c>
      <c r="AW15" s="158">
        <f t="shared" si="7"/>
        <v>32</v>
      </c>
      <c r="AX15" s="158">
        <f t="shared" si="7"/>
        <v>40</v>
      </c>
      <c r="AY15" s="158">
        <f t="shared" si="7"/>
        <v>40</v>
      </c>
      <c r="AZ15" s="160">
        <f t="shared" si="7"/>
        <v>152</v>
      </c>
      <c r="BA15" s="157">
        <f t="shared" si="7"/>
        <v>32</v>
      </c>
      <c r="BB15" s="157">
        <f t="shared" si="7"/>
        <v>40</v>
      </c>
      <c r="BC15" s="157">
        <f t="shared" si="7"/>
        <v>40</v>
      </c>
      <c r="BD15" s="157">
        <f t="shared" si="7"/>
        <v>40</v>
      </c>
      <c r="BE15" s="157">
        <f t="shared" si="7"/>
        <v>16</v>
      </c>
      <c r="BF15" s="160">
        <f t="shared" si="7"/>
        <v>168</v>
      </c>
      <c r="BG15" s="157">
        <f t="shared" si="7"/>
        <v>16</v>
      </c>
      <c r="BH15" s="157">
        <f t="shared" si="7"/>
        <v>32</v>
      </c>
      <c r="BI15" s="157">
        <f t="shared" si="7"/>
        <v>40</v>
      </c>
      <c r="BJ15" s="157">
        <f t="shared" si="7"/>
        <v>32</v>
      </c>
      <c r="BK15" s="157">
        <f t="shared" si="7"/>
        <v>40</v>
      </c>
      <c r="BL15" s="160">
        <f t="shared" si="7"/>
        <v>160</v>
      </c>
      <c r="BM15" s="158"/>
      <c r="BN15" s="158">
        <f t="shared" ref="BN15:CA15" si="8">SUM(BN10:BN14)</f>
        <v>40</v>
      </c>
      <c r="BO15" s="158">
        <f t="shared" si="8"/>
        <v>0</v>
      </c>
      <c r="BP15" s="158">
        <f t="shared" si="8"/>
        <v>0</v>
      </c>
      <c r="BQ15" s="158">
        <f t="shared" si="8"/>
        <v>0</v>
      </c>
      <c r="BR15" s="160">
        <f t="shared" si="8"/>
        <v>40</v>
      </c>
      <c r="BS15" s="159">
        <f t="shared" si="8"/>
        <v>0</v>
      </c>
      <c r="BT15" s="159">
        <f t="shared" si="8"/>
        <v>0</v>
      </c>
      <c r="BU15" s="159">
        <f t="shared" si="8"/>
        <v>0</v>
      </c>
      <c r="BV15" s="159">
        <f t="shared" si="8"/>
        <v>8</v>
      </c>
      <c r="BW15" s="159">
        <f t="shared" si="8"/>
        <v>40</v>
      </c>
      <c r="BX15" s="159">
        <f t="shared" si="8"/>
        <v>32</v>
      </c>
      <c r="BY15" s="160">
        <f t="shared" si="8"/>
        <v>80</v>
      </c>
      <c r="BZ15" s="156">
        <f t="shared" si="8"/>
        <v>1784</v>
      </c>
      <c r="CA15" s="156">
        <f t="shared" si="8"/>
        <v>1784</v>
      </c>
      <c r="CB15" s="156"/>
    </row>
    <row r="16" spans="1:80" ht="18.75" customHeight="1">
      <c r="A16" s="352" t="s">
        <v>181</v>
      </c>
      <c r="B16" s="353"/>
      <c r="C16" s="346">
        <v>176</v>
      </c>
      <c r="D16" s="342"/>
      <c r="E16" s="342"/>
      <c r="F16" s="342"/>
      <c r="G16" s="342"/>
      <c r="H16" s="143"/>
      <c r="I16" s="346">
        <v>168</v>
      </c>
      <c r="J16" s="342"/>
      <c r="K16" s="342"/>
      <c r="L16" s="342"/>
      <c r="M16" s="347"/>
      <c r="N16" s="143"/>
      <c r="O16" s="143"/>
      <c r="P16" s="346">
        <v>160</v>
      </c>
      <c r="Q16" s="342"/>
      <c r="R16" s="342"/>
      <c r="S16" s="342"/>
      <c r="T16" s="347"/>
      <c r="U16" s="144"/>
      <c r="V16" s="346">
        <v>168</v>
      </c>
      <c r="W16" s="342"/>
      <c r="X16" s="342"/>
      <c r="Y16" s="342"/>
      <c r="Z16" s="343"/>
      <c r="AA16" s="143"/>
      <c r="AB16" s="341">
        <v>168</v>
      </c>
      <c r="AC16" s="342"/>
      <c r="AD16" s="342"/>
      <c r="AE16" s="342"/>
      <c r="AF16" s="342"/>
      <c r="AG16" s="343"/>
      <c r="AH16" s="143"/>
      <c r="AI16" s="341">
        <v>160</v>
      </c>
      <c r="AJ16" s="342"/>
      <c r="AK16" s="342"/>
      <c r="AL16" s="342"/>
      <c r="AM16" s="347"/>
      <c r="AN16" s="144"/>
      <c r="AO16" s="346">
        <v>184</v>
      </c>
      <c r="AP16" s="342"/>
      <c r="AQ16" s="342"/>
      <c r="AR16" s="342"/>
      <c r="AS16" s="343"/>
      <c r="AT16" s="143"/>
      <c r="AU16" s="341">
        <v>152</v>
      </c>
      <c r="AV16" s="342"/>
      <c r="AW16" s="342"/>
      <c r="AX16" s="342"/>
      <c r="AY16" s="343"/>
      <c r="AZ16" s="143"/>
      <c r="BA16" s="341">
        <v>168</v>
      </c>
      <c r="BB16" s="342"/>
      <c r="BC16" s="342"/>
      <c r="BD16" s="342"/>
      <c r="BE16" s="342"/>
      <c r="BF16" s="143"/>
      <c r="BG16" s="341">
        <v>160</v>
      </c>
      <c r="BH16" s="342"/>
      <c r="BI16" s="342"/>
      <c r="BJ16" s="342"/>
      <c r="BK16" s="343"/>
      <c r="BL16" s="143"/>
      <c r="BM16" s="341">
        <v>40</v>
      </c>
      <c r="BN16" s="342"/>
      <c r="BO16" s="342"/>
      <c r="BP16" s="342"/>
      <c r="BQ16" s="343"/>
      <c r="BR16" s="143"/>
      <c r="BS16" s="346">
        <v>80</v>
      </c>
      <c r="BT16" s="342"/>
      <c r="BU16" s="342"/>
      <c r="BV16" s="342"/>
      <c r="BW16" s="342"/>
      <c r="BX16" s="347"/>
      <c r="BY16" s="142"/>
      <c r="BZ16" s="144">
        <f>SUM(C16:BY16)</f>
        <v>1784</v>
      </c>
      <c r="CA16" s="132"/>
      <c r="CB16" s="132"/>
    </row>
    <row r="18" spans="2:2">
      <c r="B18" s="113" t="s">
        <v>184</v>
      </c>
    </row>
  </sheetData>
  <mergeCells count="68">
    <mergeCell ref="BS16:BX16"/>
    <mergeCell ref="AI16:AM16"/>
    <mergeCell ref="AO16:AS16"/>
    <mergeCell ref="AU16:AY16"/>
    <mergeCell ref="BA16:BE16"/>
    <mergeCell ref="BG16:BK16"/>
    <mergeCell ref="BM16:BQ16"/>
    <mergeCell ref="BM8:BQ8"/>
    <mergeCell ref="BS8:BX8"/>
    <mergeCell ref="A9:B9"/>
    <mergeCell ref="A15:B15"/>
    <mergeCell ref="A16:B16"/>
    <mergeCell ref="C16:G16"/>
    <mergeCell ref="I16:M16"/>
    <mergeCell ref="P16:T16"/>
    <mergeCell ref="V16:Z16"/>
    <mergeCell ref="AB16:AG16"/>
    <mergeCell ref="AB8:AG8"/>
    <mergeCell ref="AI8:AM8"/>
    <mergeCell ref="AO8:AS8"/>
    <mergeCell ref="AU8:AY8"/>
    <mergeCell ref="BA8:BE8"/>
    <mergeCell ref="BG8:BK8"/>
    <mergeCell ref="A7:B7"/>
    <mergeCell ref="A8:B8"/>
    <mergeCell ref="C8:G8"/>
    <mergeCell ref="I8:N8"/>
    <mergeCell ref="P8:T8"/>
    <mergeCell ref="V8:Z8"/>
    <mergeCell ref="BY4:BY6"/>
    <mergeCell ref="A5:B5"/>
    <mergeCell ref="F5:G5"/>
    <mergeCell ref="L5:N5"/>
    <mergeCell ref="S5:T5"/>
    <mergeCell ref="Y5:Z5"/>
    <mergeCell ref="AE5:AG5"/>
    <mergeCell ref="AL5:AM5"/>
    <mergeCell ref="AR5:AS5"/>
    <mergeCell ref="AX5:AY5"/>
    <mergeCell ref="BF4:BF6"/>
    <mergeCell ref="BJ4:BK4"/>
    <mergeCell ref="BL4:BL6"/>
    <mergeCell ref="BP4:BQ4"/>
    <mergeCell ref="BR4:BR6"/>
    <mergeCell ref="BV4:BX4"/>
    <mergeCell ref="BJ5:BK5"/>
    <mergeCell ref="BP5:BQ5"/>
    <mergeCell ref="BV5:BX5"/>
    <mergeCell ref="AN4:AN6"/>
    <mergeCell ref="AR4:AS4"/>
    <mergeCell ref="AT4:AT6"/>
    <mergeCell ref="AX4:AY4"/>
    <mergeCell ref="AZ4:AZ6"/>
    <mergeCell ref="BD4:BE4"/>
    <mergeCell ref="BD5:BE5"/>
    <mergeCell ref="AL4:AM4"/>
    <mergeCell ref="A4:B4"/>
    <mergeCell ref="F4:G4"/>
    <mergeCell ref="H4:H6"/>
    <mergeCell ref="L4:N4"/>
    <mergeCell ref="O4:O6"/>
    <mergeCell ref="S4:T4"/>
    <mergeCell ref="A6:B6"/>
    <mergeCell ref="U4:U6"/>
    <mergeCell ref="Y4:Z4"/>
    <mergeCell ref="AA4:AA6"/>
    <mergeCell ref="AE4:AG4"/>
    <mergeCell ref="AH4:AH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AE9F-ADDA-4C24-97EF-942DAF95C774}">
  <dimension ref="A1:CB18"/>
  <sheetViews>
    <sheetView workbookViewId="0">
      <selection activeCell="B18" sqref="B18"/>
    </sheetView>
  </sheetViews>
  <sheetFormatPr defaultRowHeight="15"/>
  <cols>
    <col min="1" max="1" width="4.28515625" customWidth="1"/>
    <col min="2" max="2" width="23" customWidth="1"/>
    <col min="3" max="77" width="2.7109375" customWidth="1"/>
    <col min="78" max="78" width="7.5703125" customWidth="1"/>
    <col min="79" max="79" width="0" hidden="1" customWidth="1"/>
    <col min="80" max="80" width="15" customWidth="1"/>
  </cols>
  <sheetData>
    <row r="1" spans="1:80" ht="21">
      <c r="A1" s="115" t="s">
        <v>151</v>
      </c>
    </row>
    <row r="2" spans="1:80">
      <c r="B2" s="116" t="s">
        <v>152</v>
      </c>
      <c r="C2" s="117"/>
      <c r="D2" s="117"/>
      <c r="E2" s="117">
        <v>5</v>
      </c>
      <c r="F2" s="117"/>
      <c r="G2" s="117"/>
      <c r="H2" s="117"/>
      <c r="I2" s="117"/>
      <c r="K2" s="117">
        <v>5</v>
      </c>
      <c r="L2" s="117"/>
      <c r="M2" s="117"/>
      <c r="N2" s="117"/>
      <c r="O2" s="117"/>
      <c r="P2" s="117"/>
      <c r="Q2" s="117"/>
      <c r="R2" s="117">
        <v>5</v>
      </c>
      <c r="S2" s="117"/>
      <c r="T2" s="117"/>
      <c r="U2" s="117"/>
      <c r="V2" s="117"/>
      <c r="W2" s="117"/>
      <c r="X2" s="117">
        <v>5</v>
      </c>
      <c r="Y2" s="117"/>
      <c r="Z2" s="117"/>
      <c r="AA2" s="117"/>
      <c r="AB2" s="117"/>
      <c r="AC2" s="117"/>
      <c r="AD2" s="117">
        <v>6</v>
      </c>
      <c r="AE2" s="117"/>
      <c r="AF2" s="117"/>
      <c r="AG2" s="117"/>
      <c r="AH2" s="117"/>
      <c r="AI2" s="117"/>
      <c r="AJ2" s="117"/>
      <c r="AK2" s="117">
        <v>5</v>
      </c>
      <c r="AL2" s="117"/>
      <c r="AM2" s="117"/>
      <c r="AN2" s="117"/>
      <c r="AO2" s="117"/>
      <c r="AP2" s="117">
        <v>5</v>
      </c>
      <c r="AQ2" s="117"/>
      <c r="AR2" s="117"/>
      <c r="AS2" s="117"/>
      <c r="AT2" s="117"/>
      <c r="AU2" s="117"/>
      <c r="AV2" s="117"/>
      <c r="AW2" s="117">
        <v>5</v>
      </c>
      <c r="AX2" s="117"/>
      <c r="AY2" s="117"/>
      <c r="AZ2" s="117"/>
      <c r="BA2" s="117"/>
      <c r="BC2" s="117">
        <v>5</v>
      </c>
      <c r="BD2" s="117"/>
      <c r="BE2" s="117"/>
      <c r="BF2" s="117"/>
      <c r="BG2" s="117"/>
      <c r="BI2" s="117">
        <v>5</v>
      </c>
      <c r="BJ2" s="117"/>
      <c r="BK2" s="117"/>
      <c r="BL2" s="117"/>
      <c r="BM2" s="117"/>
      <c r="BN2" s="117"/>
      <c r="BO2" s="117">
        <v>5</v>
      </c>
      <c r="BP2" s="117"/>
      <c r="BQ2" s="117"/>
      <c r="BR2" s="117"/>
      <c r="BS2" s="117"/>
      <c r="BT2" s="117"/>
      <c r="BU2" s="117">
        <v>6</v>
      </c>
      <c r="BV2" s="117"/>
    </row>
    <row r="4" spans="1:80" ht="47.25">
      <c r="A4" s="318" t="s">
        <v>153</v>
      </c>
      <c r="B4" s="319"/>
      <c r="C4" s="118" t="s">
        <v>154</v>
      </c>
      <c r="D4" s="119" t="s">
        <v>155</v>
      </c>
      <c r="E4" s="119" t="s">
        <v>156</v>
      </c>
      <c r="F4" s="317" t="s">
        <v>157</v>
      </c>
      <c r="G4" s="317"/>
      <c r="H4" s="320"/>
      <c r="I4" s="118" t="s">
        <v>154</v>
      </c>
      <c r="J4" s="119" t="s">
        <v>155</v>
      </c>
      <c r="K4" s="119" t="s">
        <v>156</v>
      </c>
      <c r="L4" s="317" t="s">
        <v>157</v>
      </c>
      <c r="M4" s="317"/>
      <c r="N4" s="317"/>
      <c r="O4" s="320"/>
      <c r="P4" s="118" t="s">
        <v>154</v>
      </c>
      <c r="Q4" s="119" t="s">
        <v>155</v>
      </c>
      <c r="R4" s="119" t="s">
        <v>156</v>
      </c>
      <c r="S4" s="317" t="s">
        <v>157</v>
      </c>
      <c r="T4" s="317"/>
      <c r="U4" s="320"/>
      <c r="V4" s="118" t="s">
        <v>154</v>
      </c>
      <c r="W4" s="119" t="s">
        <v>155</v>
      </c>
      <c r="X4" s="119" t="s">
        <v>156</v>
      </c>
      <c r="Y4" s="317" t="s">
        <v>157</v>
      </c>
      <c r="Z4" s="317"/>
      <c r="AA4" s="320"/>
      <c r="AB4" s="118" t="s">
        <v>154</v>
      </c>
      <c r="AC4" s="119" t="s">
        <v>155</v>
      </c>
      <c r="AD4" s="119" t="s">
        <v>156</v>
      </c>
      <c r="AE4" s="325" t="s">
        <v>157</v>
      </c>
      <c r="AF4" s="326"/>
      <c r="AG4" s="327"/>
      <c r="AH4" s="320"/>
      <c r="AI4" s="118" t="s">
        <v>154</v>
      </c>
      <c r="AJ4" s="119" t="s">
        <v>155</v>
      </c>
      <c r="AK4" s="119" t="s">
        <v>156</v>
      </c>
      <c r="AL4" s="317" t="s">
        <v>157</v>
      </c>
      <c r="AM4" s="317"/>
      <c r="AN4" s="320"/>
      <c r="AO4" s="119" t="s">
        <v>154</v>
      </c>
      <c r="AP4" s="118" t="s">
        <v>155</v>
      </c>
      <c r="AQ4" s="118" t="s">
        <v>156</v>
      </c>
      <c r="AR4" s="317" t="s">
        <v>157</v>
      </c>
      <c r="AS4" s="317"/>
      <c r="AT4" s="320"/>
      <c r="AU4" s="118" t="s">
        <v>154</v>
      </c>
      <c r="AV4" s="119" t="s">
        <v>155</v>
      </c>
      <c r="AW4" s="119" t="s">
        <v>156</v>
      </c>
      <c r="AX4" s="317" t="s">
        <v>157</v>
      </c>
      <c r="AY4" s="317"/>
      <c r="AZ4" s="320"/>
      <c r="BA4" s="118" t="s">
        <v>154</v>
      </c>
      <c r="BB4" s="119" t="s">
        <v>155</v>
      </c>
      <c r="BC4" s="119" t="s">
        <v>156</v>
      </c>
      <c r="BD4" s="325" t="s">
        <v>157</v>
      </c>
      <c r="BE4" s="327"/>
      <c r="BF4" s="320"/>
      <c r="BG4" s="118" t="s">
        <v>154</v>
      </c>
      <c r="BH4" s="119" t="s">
        <v>155</v>
      </c>
      <c r="BI4" s="119" t="s">
        <v>156</v>
      </c>
      <c r="BJ4" s="317" t="s">
        <v>157</v>
      </c>
      <c r="BK4" s="317"/>
      <c r="BL4" s="320"/>
      <c r="BM4" s="118" t="s">
        <v>154</v>
      </c>
      <c r="BN4" s="119" t="s">
        <v>155</v>
      </c>
      <c r="BO4" s="119" t="s">
        <v>156</v>
      </c>
      <c r="BP4" s="317" t="s">
        <v>157</v>
      </c>
      <c r="BQ4" s="317"/>
      <c r="BR4" s="338" t="s">
        <v>17</v>
      </c>
      <c r="BS4" s="255" t="s">
        <v>154</v>
      </c>
      <c r="BT4" s="119" t="s">
        <v>155</v>
      </c>
      <c r="BU4" s="119" t="s">
        <v>156</v>
      </c>
      <c r="BV4" s="331" t="s">
        <v>157</v>
      </c>
      <c r="BW4" s="332"/>
      <c r="BX4" s="333"/>
      <c r="BY4" s="336"/>
      <c r="BZ4" s="120">
        <v>216</v>
      </c>
      <c r="CB4" s="121" t="s">
        <v>186</v>
      </c>
    </row>
    <row r="5" spans="1:80">
      <c r="A5" s="315"/>
      <c r="B5" s="316"/>
      <c r="C5" s="122">
        <v>20</v>
      </c>
      <c r="D5" s="122">
        <v>2</v>
      </c>
      <c r="E5" s="123">
        <v>22</v>
      </c>
      <c r="F5" s="329">
        <v>176</v>
      </c>
      <c r="G5" s="334"/>
      <c r="H5" s="321"/>
      <c r="I5" s="122">
        <v>20</v>
      </c>
      <c r="J5" s="122">
        <v>1</v>
      </c>
      <c r="K5" s="123">
        <v>21</v>
      </c>
      <c r="L5" s="328">
        <v>168</v>
      </c>
      <c r="M5" s="328"/>
      <c r="N5" s="328"/>
      <c r="O5" s="321"/>
      <c r="P5" s="122">
        <v>20</v>
      </c>
      <c r="Q5" s="122">
        <v>0</v>
      </c>
      <c r="R5" s="123">
        <v>20</v>
      </c>
      <c r="S5" s="329">
        <v>160</v>
      </c>
      <c r="T5" s="330"/>
      <c r="U5" s="321"/>
      <c r="V5" s="122">
        <v>17</v>
      </c>
      <c r="W5" s="122">
        <v>4</v>
      </c>
      <c r="X5" s="123">
        <v>21</v>
      </c>
      <c r="Y5" s="329">
        <v>168</v>
      </c>
      <c r="Z5" s="335"/>
      <c r="AA5" s="321"/>
      <c r="AB5" s="122">
        <v>17</v>
      </c>
      <c r="AC5" s="122">
        <v>4</v>
      </c>
      <c r="AD5" s="123">
        <v>21</v>
      </c>
      <c r="AE5" s="329">
        <v>168</v>
      </c>
      <c r="AF5" s="334"/>
      <c r="AG5" s="330"/>
      <c r="AH5" s="321"/>
      <c r="AI5" s="122">
        <v>15</v>
      </c>
      <c r="AJ5" s="122">
        <v>5</v>
      </c>
      <c r="AK5" s="123">
        <v>20</v>
      </c>
      <c r="AL5" s="329">
        <v>160</v>
      </c>
      <c r="AM5" s="330"/>
      <c r="AN5" s="321"/>
      <c r="AO5" s="124">
        <v>23</v>
      </c>
      <c r="AP5" s="123">
        <v>0</v>
      </c>
      <c r="AQ5" s="239">
        <v>23</v>
      </c>
      <c r="AR5" s="329">
        <v>184</v>
      </c>
      <c r="AS5" s="330"/>
      <c r="AT5" s="321"/>
      <c r="AU5" s="122">
        <v>13</v>
      </c>
      <c r="AV5" s="122">
        <v>6</v>
      </c>
      <c r="AW5" s="123">
        <v>19</v>
      </c>
      <c r="AX5" s="329">
        <v>152</v>
      </c>
      <c r="AY5" s="335"/>
      <c r="AZ5" s="321"/>
      <c r="BA5" s="122">
        <v>21</v>
      </c>
      <c r="BB5" s="122">
        <v>0</v>
      </c>
      <c r="BC5" s="123">
        <v>21</v>
      </c>
      <c r="BD5" s="329">
        <v>168</v>
      </c>
      <c r="BE5" s="334"/>
      <c r="BF5" s="321"/>
      <c r="BG5" s="122">
        <v>14</v>
      </c>
      <c r="BH5" s="122">
        <v>6</v>
      </c>
      <c r="BI5" s="123">
        <v>20</v>
      </c>
      <c r="BJ5" s="329">
        <v>160</v>
      </c>
      <c r="BK5" s="330"/>
      <c r="BL5" s="321"/>
      <c r="BM5" s="122">
        <v>0</v>
      </c>
      <c r="BN5" s="122">
        <v>5</v>
      </c>
      <c r="BO5" s="123">
        <v>5</v>
      </c>
      <c r="BP5" s="329">
        <v>40</v>
      </c>
      <c r="BQ5" s="330"/>
      <c r="BR5" s="339"/>
      <c r="BS5" s="122">
        <v>0</v>
      </c>
      <c r="BT5" s="122">
        <v>11</v>
      </c>
      <c r="BU5" s="123">
        <v>11</v>
      </c>
      <c r="BV5" s="329">
        <v>88</v>
      </c>
      <c r="BW5" s="334"/>
      <c r="BX5" s="335"/>
      <c r="BY5" s="336"/>
      <c r="BZ5" s="125">
        <f>F5+L5+S5+Y5+AE5+AL5+AR5+AX5+BD5+BJ5+BP5+BV5</f>
        <v>1792</v>
      </c>
      <c r="CA5" s="113"/>
    </row>
    <row r="6" spans="1:80">
      <c r="A6" s="323" t="s">
        <v>159</v>
      </c>
      <c r="B6" s="324"/>
      <c r="C6" s="126">
        <v>2</v>
      </c>
      <c r="D6" s="126">
        <v>5</v>
      </c>
      <c r="E6" s="126">
        <v>5</v>
      </c>
      <c r="F6" s="126">
        <v>5</v>
      </c>
      <c r="G6" s="126">
        <v>5</v>
      </c>
      <c r="H6" s="322"/>
      <c r="I6" s="126">
        <v>0</v>
      </c>
      <c r="J6" s="126">
        <v>5</v>
      </c>
      <c r="K6" s="126">
        <v>5</v>
      </c>
      <c r="L6" s="126">
        <v>5</v>
      </c>
      <c r="M6" s="126">
        <v>5</v>
      </c>
      <c r="N6" s="127">
        <v>1</v>
      </c>
      <c r="O6" s="322"/>
      <c r="P6" s="126">
        <v>3</v>
      </c>
      <c r="Q6" s="126">
        <v>5</v>
      </c>
      <c r="R6" s="126">
        <v>4</v>
      </c>
      <c r="S6" s="126">
        <v>5</v>
      </c>
      <c r="T6" s="126">
        <v>3</v>
      </c>
      <c r="U6" s="322"/>
      <c r="V6" s="126">
        <v>2</v>
      </c>
      <c r="W6" s="126">
        <v>5</v>
      </c>
      <c r="X6" s="126">
        <v>5</v>
      </c>
      <c r="Y6" s="126">
        <v>5</v>
      </c>
      <c r="Z6" s="127">
        <v>4</v>
      </c>
      <c r="AA6" s="322"/>
      <c r="AB6" s="127">
        <v>0</v>
      </c>
      <c r="AC6" s="127">
        <v>4</v>
      </c>
      <c r="AD6" s="126">
        <v>5</v>
      </c>
      <c r="AE6" s="126">
        <v>5</v>
      </c>
      <c r="AF6" s="126">
        <v>5</v>
      </c>
      <c r="AG6" s="126">
        <v>2</v>
      </c>
      <c r="AH6" s="322"/>
      <c r="AI6" s="126">
        <v>3</v>
      </c>
      <c r="AJ6" s="126">
        <v>5</v>
      </c>
      <c r="AK6" s="126">
        <v>5</v>
      </c>
      <c r="AL6" s="127">
        <v>5</v>
      </c>
      <c r="AM6" s="126">
        <v>2</v>
      </c>
      <c r="AN6" s="322"/>
      <c r="AO6" s="250">
        <v>3</v>
      </c>
      <c r="AP6" s="126">
        <v>5</v>
      </c>
      <c r="AQ6" s="126">
        <v>5</v>
      </c>
      <c r="AR6" s="126">
        <v>5</v>
      </c>
      <c r="AS6" s="126">
        <v>5</v>
      </c>
      <c r="AT6" s="322"/>
      <c r="AU6" s="126">
        <v>0</v>
      </c>
      <c r="AV6" s="127">
        <v>5</v>
      </c>
      <c r="AW6" s="127">
        <v>4</v>
      </c>
      <c r="AX6" s="126">
        <v>5</v>
      </c>
      <c r="AY6" s="126">
        <v>5</v>
      </c>
      <c r="AZ6" s="322"/>
      <c r="BA6" s="126">
        <v>4</v>
      </c>
      <c r="BB6" s="126">
        <v>5</v>
      </c>
      <c r="BC6" s="126">
        <v>5</v>
      </c>
      <c r="BD6" s="126">
        <v>5</v>
      </c>
      <c r="BE6" s="126">
        <v>2</v>
      </c>
      <c r="BF6" s="322"/>
      <c r="BG6" s="126">
        <v>2</v>
      </c>
      <c r="BH6" s="126">
        <v>4</v>
      </c>
      <c r="BI6" s="126">
        <v>5</v>
      </c>
      <c r="BJ6" s="127">
        <v>4</v>
      </c>
      <c r="BK6" s="127">
        <v>5</v>
      </c>
      <c r="BL6" s="322"/>
      <c r="BM6" s="126">
        <v>0</v>
      </c>
      <c r="BN6" s="113">
        <v>5</v>
      </c>
      <c r="BR6" s="340"/>
      <c r="BU6" s="126"/>
      <c r="BV6" s="126">
        <v>2</v>
      </c>
      <c r="BW6" s="126">
        <v>5</v>
      </c>
      <c r="BX6" s="126">
        <v>4</v>
      </c>
      <c r="BY6" s="337"/>
      <c r="BZ6" s="195">
        <f>SUM(BZ4:BZ5)</f>
        <v>2008</v>
      </c>
      <c r="CA6" s="113"/>
    </row>
    <row r="7" spans="1:80" ht="15.75">
      <c r="A7" s="315" t="s">
        <v>160</v>
      </c>
      <c r="B7" s="316"/>
      <c r="C7" s="129">
        <f>C6*8</f>
        <v>16</v>
      </c>
      <c r="D7" s="129">
        <f>D6*8</f>
        <v>40</v>
      </c>
      <c r="E7" s="129">
        <f>E6*8</f>
        <v>40</v>
      </c>
      <c r="F7" s="129">
        <f>F6*8</f>
        <v>40</v>
      </c>
      <c r="G7" s="129">
        <f>G6*8</f>
        <v>40</v>
      </c>
      <c r="H7" s="253"/>
      <c r="I7" s="129">
        <f t="shared" ref="I7:N7" si="0">I6*8</f>
        <v>0</v>
      </c>
      <c r="J7" s="129">
        <f t="shared" si="0"/>
        <v>40</v>
      </c>
      <c r="K7" s="129">
        <f t="shared" si="0"/>
        <v>40</v>
      </c>
      <c r="L7" s="129">
        <f t="shared" si="0"/>
        <v>40</v>
      </c>
      <c r="M7" s="129">
        <f t="shared" si="0"/>
        <v>40</v>
      </c>
      <c r="N7" s="129">
        <f t="shared" si="0"/>
        <v>8</v>
      </c>
      <c r="O7" s="253"/>
      <c r="P7" s="129">
        <f>P6*8</f>
        <v>24</v>
      </c>
      <c r="Q7" s="129">
        <f>Q6*8</f>
        <v>40</v>
      </c>
      <c r="R7" s="129">
        <f>R6*8</f>
        <v>32</v>
      </c>
      <c r="S7" s="129">
        <f>S6*8</f>
        <v>40</v>
      </c>
      <c r="T7" s="129">
        <f>T6*8</f>
        <v>24</v>
      </c>
      <c r="U7" s="253"/>
      <c r="V7" s="129">
        <f>V6*8</f>
        <v>16</v>
      </c>
      <c r="W7" s="129">
        <f>W6*8</f>
        <v>40</v>
      </c>
      <c r="X7" s="129">
        <f>X6*8</f>
        <v>40</v>
      </c>
      <c r="Y7" s="129">
        <f>Y6*8</f>
        <v>40</v>
      </c>
      <c r="Z7" s="129">
        <f>Z6*8</f>
        <v>32</v>
      </c>
      <c r="AA7" s="253"/>
      <c r="AB7" s="129">
        <f t="shared" ref="AB7:AG7" si="1">AB6*8</f>
        <v>0</v>
      </c>
      <c r="AC7" s="129">
        <f t="shared" si="1"/>
        <v>32</v>
      </c>
      <c r="AD7" s="129">
        <f t="shared" si="1"/>
        <v>40</v>
      </c>
      <c r="AE7" s="129">
        <f t="shared" si="1"/>
        <v>40</v>
      </c>
      <c r="AF7" s="129">
        <f t="shared" si="1"/>
        <v>40</v>
      </c>
      <c r="AG7" s="129">
        <f t="shared" si="1"/>
        <v>16</v>
      </c>
      <c r="AH7" s="253"/>
      <c r="AI7" s="129">
        <f>AI6*8</f>
        <v>24</v>
      </c>
      <c r="AJ7" s="129">
        <f>AJ6*8</f>
        <v>40</v>
      </c>
      <c r="AK7" s="129">
        <f>AK6*8</f>
        <v>40</v>
      </c>
      <c r="AL7" s="129">
        <f>AL6*8</f>
        <v>40</v>
      </c>
      <c r="AM7" s="129">
        <f>AM6*8</f>
        <v>16</v>
      </c>
      <c r="AN7" s="253"/>
      <c r="AO7" s="251">
        <f>AO6*8</f>
        <v>24</v>
      </c>
      <c r="AP7" s="129">
        <f>AP6*8</f>
        <v>40</v>
      </c>
      <c r="AQ7" s="129">
        <f>AQ6*8</f>
        <v>40</v>
      </c>
      <c r="AR7" s="129">
        <f>AR6*8</f>
        <v>40</v>
      </c>
      <c r="AS7" s="129">
        <f>AS6*8</f>
        <v>40</v>
      </c>
      <c r="AT7" s="253"/>
      <c r="AU7" s="129">
        <f>AU6*8</f>
        <v>0</v>
      </c>
      <c r="AV7" s="129">
        <f>AV6*8</f>
        <v>40</v>
      </c>
      <c r="AW7" s="129">
        <f>AW6*8</f>
        <v>32</v>
      </c>
      <c r="AX7" s="129">
        <f>AX6*8</f>
        <v>40</v>
      </c>
      <c r="AY7" s="129">
        <f>AY6*8</f>
        <v>40</v>
      </c>
      <c r="AZ7" s="253"/>
      <c r="BA7" s="129">
        <f t="shared" ref="BA7:BE7" si="2">BA6*8</f>
        <v>32</v>
      </c>
      <c r="BB7" s="129">
        <f t="shared" si="2"/>
        <v>40</v>
      </c>
      <c r="BC7" s="129">
        <f t="shared" si="2"/>
        <v>40</v>
      </c>
      <c r="BD7" s="129">
        <f t="shared" si="2"/>
        <v>40</v>
      </c>
      <c r="BE7" s="129">
        <f t="shared" si="2"/>
        <v>16</v>
      </c>
      <c r="BF7" s="253"/>
      <c r="BG7" s="129">
        <f>BG6*8</f>
        <v>16</v>
      </c>
      <c r="BH7" s="129">
        <f>BH6*8</f>
        <v>32</v>
      </c>
      <c r="BI7" s="129">
        <f>BI6*8</f>
        <v>40</v>
      </c>
      <c r="BJ7" s="129">
        <f>BJ6*8</f>
        <v>32</v>
      </c>
      <c r="BK7" s="129">
        <f>BK6*8</f>
        <v>40</v>
      </c>
      <c r="BL7" s="253"/>
      <c r="BM7" s="129">
        <f>BM6*8</f>
        <v>0</v>
      </c>
      <c r="BN7" s="129">
        <f>BN6*8</f>
        <v>40</v>
      </c>
      <c r="BO7" s="129">
        <f>BO6*8</f>
        <v>0</v>
      </c>
      <c r="BP7" s="129">
        <f>BP6*8</f>
        <v>0</v>
      </c>
      <c r="BQ7" s="129">
        <f>BQ6*8</f>
        <v>0</v>
      </c>
      <c r="BR7" s="253"/>
      <c r="BS7" s="129">
        <f t="shared" ref="BS7:BX7" si="3">BS6*8</f>
        <v>0</v>
      </c>
      <c r="BT7" s="129">
        <f t="shared" si="3"/>
        <v>0</v>
      </c>
      <c r="BU7" s="129">
        <f t="shared" si="3"/>
        <v>0</v>
      </c>
      <c r="BV7" s="129">
        <f t="shared" si="3"/>
        <v>16</v>
      </c>
      <c r="BW7" s="129">
        <f t="shared" si="3"/>
        <v>40</v>
      </c>
      <c r="BX7" s="129">
        <f t="shared" si="3"/>
        <v>32</v>
      </c>
      <c r="BY7" s="130"/>
      <c r="BZ7" s="128"/>
      <c r="CA7" s="113"/>
    </row>
    <row r="8" spans="1:80" ht="31.5">
      <c r="A8" s="344" t="s">
        <v>161</v>
      </c>
      <c r="B8" s="345"/>
      <c r="C8" s="346" t="s">
        <v>162</v>
      </c>
      <c r="D8" s="342"/>
      <c r="E8" s="342"/>
      <c r="F8" s="342"/>
      <c r="G8" s="347"/>
      <c r="H8" s="254" t="s">
        <v>163</v>
      </c>
      <c r="I8" s="342" t="s">
        <v>164</v>
      </c>
      <c r="J8" s="342"/>
      <c r="K8" s="342"/>
      <c r="L8" s="342"/>
      <c r="M8" s="342"/>
      <c r="N8" s="347"/>
      <c r="O8" s="254" t="s">
        <v>163</v>
      </c>
      <c r="P8" s="342" t="s">
        <v>165</v>
      </c>
      <c r="Q8" s="342"/>
      <c r="R8" s="342"/>
      <c r="S8" s="342"/>
      <c r="T8" s="347"/>
      <c r="U8" s="254" t="s">
        <v>163</v>
      </c>
      <c r="V8" s="342" t="s">
        <v>166</v>
      </c>
      <c r="W8" s="342"/>
      <c r="X8" s="342"/>
      <c r="Y8" s="342"/>
      <c r="Z8" s="343"/>
      <c r="AA8" s="254" t="s">
        <v>163</v>
      </c>
      <c r="AB8" s="342" t="s">
        <v>167</v>
      </c>
      <c r="AC8" s="342"/>
      <c r="AD8" s="342"/>
      <c r="AE8" s="342"/>
      <c r="AF8" s="342"/>
      <c r="AG8" s="343"/>
      <c r="AH8" s="254" t="s">
        <v>163</v>
      </c>
      <c r="AI8" s="342" t="s">
        <v>168</v>
      </c>
      <c r="AJ8" s="342"/>
      <c r="AK8" s="342"/>
      <c r="AL8" s="342"/>
      <c r="AM8" s="343"/>
      <c r="AN8" s="254" t="s">
        <v>163</v>
      </c>
      <c r="AO8" s="346" t="s">
        <v>169</v>
      </c>
      <c r="AP8" s="342"/>
      <c r="AQ8" s="342"/>
      <c r="AR8" s="342"/>
      <c r="AS8" s="343"/>
      <c r="AT8" s="131" t="s">
        <v>163</v>
      </c>
      <c r="AU8" s="341" t="s">
        <v>170</v>
      </c>
      <c r="AV8" s="342"/>
      <c r="AW8" s="342"/>
      <c r="AX8" s="342"/>
      <c r="AY8" s="343"/>
      <c r="AZ8" s="131" t="s">
        <v>163</v>
      </c>
      <c r="BA8" s="341" t="s">
        <v>171</v>
      </c>
      <c r="BB8" s="342"/>
      <c r="BC8" s="342"/>
      <c r="BD8" s="342"/>
      <c r="BE8" s="342"/>
      <c r="BF8" s="131" t="s">
        <v>163</v>
      </c>
      <c r="BG8" s="341" t="s">
        <v>172</v>
      </c>
      <c r="BH8" s="342"/>
      <c r="BI8" s="342"/>
      <c r="BJ8" s="342"/>
      <c r="BK8" s="343"/>
      <c r="BL8" s="131" t="s">
        <v>163</v>
      </c>
      <c r="BM8" s="341" t="s">
        <v>173</v>
      </c>
      <c r="BN8" s="342"/>
      <c r="BO8" s="342"/>
      <c r="BP8" s="342"/>
      <c r="BQ8" s="343"/>
      <c r="BR8" s="254" t="s">
        <v>163</v>
      </c>
      <c r="BS8" s="342" t="s">
        <v>174</v>
      </c>
      <c r="BT8" s="342"/>
      <c r="BU8" s="342"/>
      <c r="BV8" s="342"/>
      <c r="BW8" s="342"/>
      <c r="BX8" s="347"/>
      <c r="BY8" s="131" t="s">
        <v>163</v>
      </c>
      <c r="BZ8" s="132" t="s">
        <v>175</v>
      </c>
      <c r="CA8" s="132" t="s">
        <v>176</v>
      </c>
      <c r="CB8" s="132" t="s">
        <v>177</v>
      </c>
    </row>
    <row r="9" spans="1:80" ht="22.5" customHeight="1">
      <c r="A9" s="348" t="s">
        <v>178</v>
      </c>
      <c r="B9" s="349"/>
      <c r="C9" s="197" t="s">
        <v>141</v>
      </c>
      <c r="D9" s="197" t="s">
        <v>143</v>
      </c>
      <c r="E9" s="197" t="s">
        <v>145</v>
      </c>
      <c r="F9" s="197" t="s">
        <v>147</v>
      </c>
      <c r="G9" s="197" t="s">
        <v>149</v>
      </c>
      <c r="H9" s="197"/>
      <c r="I9" s="197" t="s">
        <v>141</v>
      </c>
      <c r="J9" s="198" t="s">
        <v>143</v>
      </c>
      <c r="K9" s="198" t="s">
        <v>145</v>
      </c>
      <c r="L9" s="198" t="s">
        <v>147</v>
      </c>
      <c r="M9" s="198" t="s">
        <v>149</v>
      </c>
      <c r="N9" s="198" t="s">
        <v>179</v>
      </c>
      <c r="O9" s="198"/>
      <c r="P9" s="197" t="s">
        <v>141</v>
      </c>
      <c r="Q9" s="198" t="s">
        <v>143</v>
      </c>
      <c r="R9" s="198" t="s">
        <v>145</v>
      </c>
      <c r="S9" s="198" t="s">
        <v>147</v>
      </c>
      <c r="T9" s="198" t="s">
        <v>149</v>
      </c>
      <c r="U9" s="198"/>
      <c r="V9" s="197" t="s">
        <v>141</v>
      </c>
      <c r="W9" s="197" t="s">
        <v>143</v>
      </c>
      <c r="X9" s="197" t="s">
        <v>145</v>
      </c>
      <c r="Y9" s="197" t="s">
        <v>147</v>
      </c>
      <c r="Z9" s="197" t="s">
        <v>149</v>
      </c>
      <c r="AA9" s="198"/>
      <c r="AB9" s="197" t="s">
        <v>141</v>
      </c>
      <c r="AC9" s="198" t="s">
        <v>143</v>
      </c>
      <c r="AD9" s="198" t="s">
        <v>145</v>
      </c>
      <c r="AE9" s="198" t="s">
        <v>147</v>
      </c>
      <c r="AF9" s="198" t="s">
        <v>149</v>
      </c>
      <c r="AG9" s="198" t="s">
        <v>179</v>
      </c>
      <c r="AH9" s="198"/>
      <c r="AI9" s="197" t="s">
        <v>141</v>
      </c>
      <c r="AJ9" s="198" t="s">
        <v>143</v>
      </c>
      <c r="AK9" s="198" t="s">
        <v>145</v>
      </c>
      <c r="AL9" s="198" t="s">
        <v>147</v>
      </c>
      <c r="AM9" s="197" t="s">
        <v>149</v>
      </c>
      <c r="AN9" s="198"/>
      <c r="AO9" s="197" t="s">
        <v>141</v>
      </c>
      <c r="AP9" s="197" t="s">
        <v>143</v>
      </c>
      <c r="AQ9" s="197" t="s">
        <v>145</v>
      </c>
      <c r="AR9" s="197" t="s">
        <v>147</v>
      </c>
      <c r="AS9" s="197" t="s">
        <v>149</v>
      </c>
      <c r="AT9" s="198"/>
      <c r="AU9" s="197" t="s">
        <v>141</v>
      </c>
      <c r="AV9" s="198" t="s">
        <v>143</v>
      </c>
      <c r="AW9" s="198" t="s">
        <v>145</v>
      </c>
      <c r="AX9" s="198" t="s">
        <v>147</v>
      </c>
      <c r="AY9" s="198" t="s">
        <v>149</v>
      </c>
      <c r="AZ9" s="198"/>
      <c r="BA9" s="197" t="s">
        <v>141</v>
      </c>
      <c r="BB9" s="198" t="s">
        <v>143</v>
      </c>
      <c r="BC9" s="198" t="s">
        <v>145</v>
      </c>
      <c r="BD9" s="198" t="s">
        <v>147</v>
      </c>
      <c r="BE9" s="198" t="s">
        <v>149</v>
      </c>
      <c r="BF9" s="198"/>
      <c r="BG9" s="197" t="s">
        <v>141</v>
      </c>
      <c r="BH9" s="198" t="s">
        <v>143</v>
      </c>
      <c r="BI9" s="198" t="s">
        <v>145</v>
      </c>
      <c r="BJ9" s="198" t="s">
        <v>147</v>
      </c>
      <c r="BK9" s="198" t="s">
        <v>149</v>
      </c>
      <c r="BL9" s="198"/>
      <c r="BM9" s="197" t="s">
        <v>141</v>
      </c>
      <c r="BN9" s="198" t="s">
        <v>143</v>
      </c>
      <c r="BO9" s="199" t="s">
        <v>17</v>
      </c>
      <c r="BP9" s="199" t="s">
        <v>17</v>
      </c>
      <c r="BQ9" s="199" t="s">
        <v>17</v>
      </c>
      <c r="BR9" s="198"/>
      <c r="BS9" s="199" t="s">
        <v>17</v>
      </c>
      <c r="BT9" s="199" t="s">
        <v>17</v>
      </c>
      <c r="BU9" s="199" t="s">
        <v>17</v>
      </c>
      <c r="BV9" s="200" t="s">
        <v>147</v>
      </c>
      <c r="BW9" s="200" t="s">
        <v>149</v>
      </c>
      <c r="BX9" s="200" t="s">
        <v>179</v>
      </c>
      <c r="BY9" s="133"/>
      <c r="BZ9" s="132"/>
      <c r="CA9" s="132"/>
      <c r="CB9" s="132"/>
    </row>
    <row r="10" spans="1:80" ht="31.5" customHeight="1">
      <c r="A10" s="132" t="s">
        <v>141</v>
      </c>
      <c r="B10" s="134" t="s">
        <v>142</v>
      </c>
      <c r="C10" s="139">
        <v>9</v>
      </c>
      <c r="D10" s="136">
        <v>22</v>
      </c>
      <c r="E10" s="136">
        <v>22</v>
      </c>
      <c r="F10" s="136">
        <v>22</v>
      </c>
      <c r="G10" s="136">
        <v>22</v>
      </c>
      <c r="H10" s="138">
        <f>SUM(C10:G10)</f>
        <v>97</v>
      </c>
      <c r="I10" s="137"/>
      <c r="J10" s="136">
        <v>22</v>
      </c>
      <c r="K10" s="136">
        <v>22</v>
      </c>
      <c r="L10" s="136">
        <v>22</v>
      </c>
      <c r="M10" s="136">
        <v>22</v>
      </c>
      <c r="N10" s="139">
        <v>4</v>
      </c>
      <c r="O10" s="138">
        <f>SUM(I10:N10)</f>
        <v>92</v>
      </c>
      <c r="P10" s="136">
        <v>13</v>
      </c>
      <c r="Q10" s="136">
        <v>22</v>
      </c>
      <c r="R10" s="139">
        <v>18</v>
      </c>
      <c r="S10" s="136">
        <v>22</v>
      </c>
      <c r="T10" s="136">
        <v>14</v>
      </c>
      <c r="U10" s="138">
        <f>SUM(P10:T10)</f>
        <v>89</v>
      </c>
      <c r="V10" s="139">
        <v>9</v>
      </c>
      <c r="W10" s="136">
        <v>22</v>
      </c>
      <c r="X10" s="136">
        <v>22</v>
      </c>
      <c r="Y10" s="135">
        <v>22</v>
      </c>
      <c r="Z10" s="139">
        <v>18</v>
      </c>
      <c r="AA10" s="138">
        <f>SUM(V10:Z10)</f>
        <v>93</v>
      </c>
      <c r="AB10" s="139">
        <v>0</v>
      </c>
      <c r="AC10" s="137">
        <v>18</v>
      </c>
      <c r="AD10" s="136">
        <v>22</v>
      </c>
      <c r="AE10" s="136">
        <v>22</v>
      </c>
      <c r="AF10" s="136">
        <v>22</v>
      </c>
      <c r="AG10" s="139">
        <v>9</v>
      </c>
      <c r="AH10" s="138">
        <f>SUM(AB10:AG10)</f>
        <v>93</v>
      </c>
      <c r="AI10" s="136">
        <v>13</v>
      </c>
      <c r="AJ10" s="136">
        <v>22</v>
      </c>
      <c r="AK10" s="136">
        <v>22</v>
      </c>
      <c r="AL10" s="136">
        <v>22</v>
      </c>
      <c r="AM10" s="139">
        <v>9</v>
      </c>
      <c r="AN10" s="138">
        <f>SUM(AI10:AM10)</f>
        <v>88</v>
      </c>
      <c r="AO10" s="136">
        <v>13</v>
      </c>
      <c r="AP10" s="136">
        <v>22</v>
      </c>
      <c r="AQ10" s="136">
        <v>22</v>
      </c>
      <c r="AR10" s="136">
        <v>22</v>
      </c>
      <c r="AS10" s="136">
        <v>22</v>
      </c>
      <c r="AT10" s="138">
        <f>SUM(AO10:AS10)</f>
        <v>101</v>
      </c>
      <c r="AU10" s="137"/>
      <c r="AV10" s="135">
        <v>22</v>
      </c>
      <c r="AW10" s="139">
        <v>18</v>
      </c>
      <c r="AX10" s="136">
        <v>22</v>
      </c>
      <c r="AY10" s="136">
        <v>22</v>
      </c>
      <c r="AZ10" s="138">
        <f>SUM(AU10:AY10)</f>
        <v>84</v>
      </c>
      <c r="BA10" s="139">
        <v>18</v>
      </c>
      <c r="BB10" s="136">
        <v>22</v>
      </c>
      <c r="BC10" s="136">
        <v>22</v>
      </c>
      <c r="BD10" s="136">
        <v>22</v>
      </c>
      <c r="BE10" s="139">
        <v>9</v>
      </c>
      <c r="BF10" s="138">
        <f>SUM(BA10:BE10)</f>
        <v>93</v>
      </c>
      <c r="BG10" s="139">
        <v>9</v>
      </c>
      <c r="BH10" s="139">
        <v>18</v>
      </c>
      <c r="BI10" s="136">
        <v>22</v>
      </c>
      <c r="BJ10" s="137">
        <v>18</v>
      </c>
      <c r="BK10" s="136">
        <v>22</v>
      </c>
      <c r="BL10" s="138">
        <f>SUM(BG10:BK10)</f>
        <v>89</v>
      </c>
      <c r="BM10" s="137"/>
      <c r="BN10" s="136">
        <v>17</v>
      </c>
      <c r="BO10" s="139"/>
      <c r="BP10" s="139"/>
      <c r="BQ10" s="139"/>
      <c r="BR10" s="138">
        <f>SUM(BM10:BQ10)</f>
        <v>17</v>
      </c>
      <c r="BS10" s="140"/>
      <c r="BT10" s="139"/>
      <c r="BU10" s="139"/>
      <c r="BV10" s="139">
        <v>9</v>
      </c>
      <c r="BW10" s="136">
        <v>22</v>
      </c>
      <c r="BX10" s="139">
        <v>19</v>
      </c>
      <c r="BY10" s="138">
        <f>SUM(BS10:BX10)</f>
        <v>50</v>
      </c>
      <c r="BZ10" s="238">
        <f>H10+O10+U10+AA10+AH10+AN10+AT10+AZ10+BF10+BL10+BR10+BY10</f>
        <v>986</v>
      </c>
      <c r="CA10" s="132">
        <f>SUM(BY10++BR10+BL10+BF10+AZ10+AT10+AN10+AH10+AA10+U10+O10+H10)</f>
        <v>986</v>
      </c>
      <c r="CB10" s="132"/>
    </row>
    <row r="11" spans="1:80" ht="62.25" customHeight="1">
      <c r="A11" s="132" t="s">
        <v>143</v>
      </c>
      <c r="B11" s="134" t="s">
        <v>144</v>
      </c>
      <c r="C11" s="139">
        <v>1</v>
      </c>
      <c r="D11" s="136">
        <v>3</v>
      </c>
      <c r="E11" s="140">
        <v>3</v>
      </c>
      <c r="F11" s="140">
        <v>3</v>
      </c>
      <c r="G11" s="140">
        <v>3</v>
      </c>
      <c r="H11" s="138">
        <f>SUM(C11:G11)</f>
        <v>13</v>
      </c>
      <c r="I11" s="137"/>
      <c r="J11" s="140">
        <v>3</v>
      </c>
      <c r="K11" s="140">
        <v>3</v>
      </c>
      <c r="L11" s="140">
        <v>3</v>
      </c>
      <c r="M11" s="140">
        <v>3</v>
      </c>
      <c r="N11" s="139">
        <v>1</v>
      </c>
      <c r="O11" s="138">
        <f>SUM(I11:N11)</f>
        <v>13</v>
      </c>
      <c r="P11" s="139">
        <v>2</v>
      </c>
      <c r="Q11" s="140">
        <v>3</v>
      </c>
      <c r="R11" s="140">
        <v>2</v>
      </c>
      <c r="S11" s="140">
        <v>3</v>
      </c>
      <c r="T11" s="139">
        <v>2</v>
      </c>
      <c r="U11" s="138">
        <f>SUM(P11:T11)</f>
        <v>12</v>
      </c>
      <c r="V11" s="139">
        <v>1</v>
      </c>
      <c r="W11" s="140">
        <v>3</v>
      </c>
      <c r="X11" s="140">
        <v>3</v>
      </c>
      <c r="Y11" s="141">
        <v>3</v>
      </c>
      <c r="Z11" s="140">
        <v>2</v>
      </c>
      <c r="AA11" s="138">
        <f>SUM(V11:Z11)</f>
        <v>12</v>
      </c>
      <c r="AB11" s="139">
        <v>0</v>
      </c>
      <c r="AC11" s="141">
        <v>2</v>
      </c>
      <c r="AD11" s="140">
        <v>3</v>
      </c>
      <c r="AE11" s="139">
        <v>3</v>
      </c>
      <c r="AF11" s="139">
        <v>3</v>
      </c>
      <c r="AG11" s="139">
        <v>1</v>
      </c>
      <c r="AH11" s="138">
        <f>SUM(AB11:AG11)</f>
        <v>12</v>
      </c>
      <c r="AI11" s="139">
        <v>2</v>
      </c>
      <c r="AJ11" s="140">
        <v>3</v>
      </c>
      <c r="AK11" s="140">
        <v>3</v>
      </c>
      <c r="AL11" s="140">
        <v>3</v>
      </c>
      <c r="AM11" s="139">
        <v>1</v>
      </c>
      <c r="AN11" s="138">
        <f>SUM(AI11:AM11)</f>
        <v>12</v>
      </c>
      <c r="AO11" s="140">
        <v>2</v>
      </c>
      <c r="AP11" s="140">
        <v>3</v>
      </c>
      <c r="AQ11" s="140">
        <v>3</v>
      </c>
      <c r="AR11" s="140">
        <v>3</v>
      </c>
      <c r="AS11" s="140">
        <v>3</v>
      </c>
      <c r="AT11" s="138">
        <f>SUM(AO11:AS11)</f>
        <v>14</v>
      </c>
      <c r="AU11" s="137"/>
      <c r="AV11" s="141">
        <v>3</v>
      </c>
      <c r="AW11" s="140">
        <v>2</v>
      </c>
      <c r="AX11" s="140">
        <v>3</v>
      </c>
      <c r="AY11" s="140">
        <v>3</v>
      </c>
      <c r="AZ11" s="138">
        <f>SUM(AU11:AY11)</f>
        <v>11</v>
      </c>
      <c r="BA11" s="140">
        <v>2</v>
      </c>
      <c r="BB11" s="140">
        <v>3</v>
      </c>
      <c r="BC11" s="140">
        <v>3</v>
      </c>
      <c r="BD11" s="140">
        <v>3</v>
      </c>
      <c r="BE11" s="139">
        <v>1</v>
      </c>
      <c r="BF11" s="138">
        <f>SUM(BA11:BE11)</f>
        <v>12</v>
      </c>
      <c r="BG11" s="139">
        <v>1</v>
      </c>
      <c r="BH11" s="140">
        <v>2</v>
      </c>
      <c r="BI11" s="140">
        <v>3</v>
      </c>
      <c r="BJ11" s="141">
        <v>2</v>
      </c>
      <c r="BK11" s="140">
        <v>3</v>
      </c>
      <c r="BL11" s="138">
        <f>SUM(BG11:BK11)</f>
        <v>11</v>
      </c>
      <c r="BM11" s="137"/>
      <c r="BN11" s="140">
        <v>7</v>
      </c>
      <c r="BO11" s="139"/>
      <c r="BP11" s="139"/>
      <c r="BQ11" s="139"/>
      <c r="BR11" s="138">
        <f>SUM(BM11:BQ11)</f>
        <v>7</v>
      </c>
      <c r="BS11" s="140"/>
      <c r="BT11" s="139"/>
      <c r="BU11" s="139"/>
      <c r="BV11" s="139">
        <v>1</v>
      </c>
      <c r="BW11" s="140">
        <v>3</v>
      </c>
      <c r="BX11" s="140">
        <v>2</v>
      </c>
      <c r="BY11" s="138">
        <f>SUM(BS11:BX11)</f>
        <v>6</v>
      </c>
      <c r="BZ11" s="196">
        <f>H11+O11+U11+AA11+AH11+AN11+AT11+AZ11+BF11+BL11+BR11+BY11</f>
        <v>135</v>
      </c>
      <c r="CA11" s="132">
        <f>SUM(BY11++BR11+BL11+BF11+AZ11+AT11+AN11+AH11+AA11+U11+O11+H11)</f>
        <v>135</v>
      </c>
      <c r="CB11" s="132"/>
    </row>
    <row r="12" spans="1:80" ht="63">
      <c r="A12" s="132" t="s">
        <v>145</v>
      </c>
      <c r="B12" s="134" t="s">
        <v>146</v>
      </c>
      <c r="C12" s="139">
        <v>2</v>
      </c>
      <c r="D12" s="136">
        <v>5</v>
      </c>
      <c r="E12" s="140">
        <v>5</v>
      </c>
      <c r="F12" s="140">
        <v>5</v>
      </c>
      <c r="G12" s="140">
        <v>5</v>
      </c>
      <c r="H12" s="138">
        <f>SUM(C12:G12)</f>
        <v>22</v>
      </c>
      <c r="I12" s="137"/>
      <c r="J12" s="140">
        <v>5</v>
      </c>
      <c r="K12" s="140">
        <v>5</v>
      </c>
      <c r="L12" s="140">
        <v>5</v>
      </c>
      <c r="M12" s="140">
        <v>5</v>
      </c>
      <c r="N12" s="139">
        <v>1</v>
      </c>
      <c r="O12" s="138">
        <f t="shared" ref="O12:O14" si="4">SUM(I12:N12)</f>
        <v>21</v>
      </c>
      <c r="P12" s="140">
        <v>3</v>
      </c>
      <c r="Q12" s="140">
        <v>5</v>
      </c>
      <c r="R12" s="139">
        <v>4</v>
      </c>
      <c r="S12" s="140">
        <v>5</v>
      </c>
      <c r="T12" s="140">
        <v>2</v>
      </c>
      <c r="U12" s="138">
        <f>SUM(P12:T12)</f>
        <v>19</v>
      </c>
      <c r="V12" s="139">
        <v>2</v>
      </c>
      <c r="W12" s="140">
        <v>5</v>
      </c>
      <c r="X12" s="140">
        <v>5</v>
      </c>
      <c r="Y12" s="141">
        <v>5</v>
      </c>
      <c r="Z12" s="139">
        <v>4</v>
      </c>
      <c r="AA12" s="138">
        <f>SUM(V12:Z12)</f>
        <v>21</v>
      </c>
      <c r="AB12" s="139">
        <v>0</v>
      </c>
      <c r="AC12" s="137">
        <v>4</v>
      </c>
      <c r="AD12" s="140">
        <v>5</v>
      </c>
      <c r="AE12" s="140">
        <v>5</v>
      </c>
      <c r="AF12" s="140">
        <v>5</v>
      </c>
      <c r="AG12" s="139">
        <v>2</v>
      </c>
      <c r="AH12" s="138">
        <f>SUM(AB12:AG12)</f>
        <v>21</v>
      </c>
      <c r="AI12" s="140">
        <v>3</v>
      </c>
      <c r="AJ12" s="140">
        <v>5</v>
      </c>
      <c r="AK12" s="140">
        <v>5</v>
      </c>
      <c r="AL12" s="140">
        <v>5</v>
      </c>
      <c r="AM12" s="139">
        <v>2</v>
      </c>
      <c r="AN12" s="138">
        <f>SUM(AI12:AM12)</f>
        <v>20</v>
      </c>
      <c r="AO12" s="140">
        <v>3</v>
      </c>
      <c r="AP12" s="140">
        <v>5</v>
      </c>
      <c r="AQ12" s="140">
        <v>5</v>
      </c>
      <c r="AR12" s="140">
        <v>5</v>
      </c>
      <c r="AS12" s="140">
        <v>5</v>
      </c>
      <c r="AT12" s="138">
        <f>SUM(AO12:AS12)</f>
        <v>23</v>
      </c>
      <c r="AU12" s="137"/>
      <c r="AV12" s="141">
        <v>5</v>
      </c>
      <c r="AW12" s="139">
        <v>4</v>
      </c>
      <c r="AX12" s="140">
        <v>5</v>
      </c>
      <c r="AY12" s="140">
        <v>5</v>
      </c>
      <c r="AZ12" s="138">
        <f>SUM(AU12:AY12)</f>
        <v>19</v>
      </c>
      <c r="BA12" s="139">
        <v>4</v>
      </c>
      <c r="BB12" s="140">
        <v>5</v>
      </c>
      <c r="BC12" s="140">
        <v>5</v>
      </c>
      <c r="BD12" s="140">
        <v>5</v>
      </c>
      <c r="BE12" s="139">
        <v>2</v>
      </c>
      <c r="BF12" s="138">
        <f>SUM(BA12:BE12)</f>
        <v>21</v>
      </c>
      <c r="BG12" s="139">
        <v>2</v>
      </c>
      <c r="BH12" s="139">
        <v>4</v>
      </c>
      <c r="BI12" s="140">
        <v>5</v>
      </c>
      <c r="BJ12" s="137">
        <v>4</v>
      </c>
      <c r="BK12" s="140">
        <v>5</v>
      </c>
      <c r="BL12" s="138">
        <f>SUM(BG12:BK12)</f>
        <v>20</v>
      </c>
      <c r="BM12" s="137"/>
      <c r="BN12" s="140">
        <v>6</v>
      </c>
      <c r="BO12" s="139"/>
      <c r="BP12" s="139"/>
      <c r="BQ12" s="139"/>
      <c r="BR12" s="138">
        <f>SUM(BM12:BQ12)</f>
        <v>6</v>
      </c>
      <c r="BS12" s="139"/>
      <c r="BT12" s="139"/>
      <c r="BU12" s="139"/>
      <c r="BV12" s="139">
        <v>2</v>
      </c>
      <c r="BW12" s="140">
        <v>5</v>
      </c>
      <c r="BX12" s="139">
        <v>4</v>
      </c>
      <c r="BY12" s="138">
        <f>SUM(BS12:BX12)</f>
        <v>11</v>
      </c>
      <c r="BZ12" s="196">
        <f t="shared" ref="BZ12:BZ14" si="5">H12+O12+U12+AA12+AH12+AN12+AT12+AZ12+BF12+BL12+BR12+BY12</f>
        <v>224</v>
      </c>
      <c r="CA12" s="132">
        <f>SUM(BY12++BR12+BL12+BF12+AZ12+AT12+AN12+AH12+AA12+U12+O12+H12)</f>
        <v>224</v>
      </c>
      <c r="CB12" s="132"/>
    </row>
    <row r="13" spans="1:80" ht="31.5">
      <c r="A13" s="132" t="s">
        <v>147</v>
      </c>
      <c r="B13" s="134" t="s">
        <v>148</v>
      </c>
      <c r="C13" s="139">
        <v>2</v>
      </c>
      <c r="D13" s="136">
        <v>6</v>
      </c>
      <c r="E13" s="140">
        <v>6</v>
      </c>
      <c r="F13" s="140">
        <v>6</v>
      </c>
      <c r="G13" s="140">
        <v>6</v>
      </c>
      <c r="H13" s="138">
        <f>SUM(C13:G13)</f>
        <v>26</v>
      </c>
      <c r="I13" s="137"/>
      <c r="J13" s="140">
        <v>6</v>
      </c>
      <c r="K13" s="140">
        <v>6</v>
      </c>
      <c r="L13" s="140">
        <v>6</v>
      </c>
      <c r="M13" s="140">
        <v>6</v>
      </c>
      <c r="N13" s="139">
        <v>1</v>
      </c>
      <c r="O13" s="138">
        <f t="shared" si="4"/>
        <v>25</v>
      </c>
      <c r="P13" s="139">
        <v>4</v>
      </c>
      <c r="Q13" s="140">
        <v>6</v>
      </c>
      <c r="R13" s="140">
        <v>5</v>
      </c>
      <c r="S13" s="140">
        <v>6</v>
      </c>
      <c r="T13" s="139">
        <v>4</v>
      </c>
      <c r="U13" s="138">
        <f>SUM(P13:T13)</f>
        <v>25</v>
      </c>
      <c r="V13" s="139">
        <v>2</v>
      </c>
      <c r="W13" s="140">
        <v>6</v>
      </c>
      <c r="X13" s="140">
        <v>6</v>
      </c>
      <c r="Y13" s="141">
        <v>6</v>
      </c>
      <c r="Z13" s="140">
        <v>5</v>
      </c>
      <c r="AA13" s="138">
        <f>SUM(V13:Z13)</f>
        <v>25</v>
      </c>
      <c r="AB13" s="139">
        <v>0</v>
      </c>
      <c r="AC13" s="141">
        <v>5</v>
      </c>
      <c r="AD13" s="140">
        <v>6</v>
      </c>
      <c r="AE13" s="139">
        <v>6</v>
      </c>
      <c r="AF13" s="139">
        <v>6</v>
      </c>
      <c r="AG13" s="139">
        <v>2</v>
      </c>
      <c r="AH13" s="138">
        <f>SUM(AB13:AG13)</f>
        <v>25</v>
      </c>
      <c r="AI13" s="139">
        <v>4</v>
      </c>
      <c r="AJ13" s="140">
        <v>6</v>
      </c>
      <c r="AK13" s="140">
        <v>6</v>
      </c>
      <c r="AL13" s="140">
        <v>6</v>
      </c>
      <c r="AM13" s="139">
        <v>2</v>
      </c>
      <c r="AN13" s="138">
        <f>SUM(AI13:AM13)</f>
        <v>24</v>
      </c>
      <c r="AO13" s="140">
        <v>4</v>
      </c>
      <c r="AP13" s="140">
        <v>6</v>
      </c>
      <c r="AQ13" s="140">
        <v>6</v>
      </c>
      <c r="AR13" s="140">
        <v>6</v>
      </c>
      <c r="AS13" s="140">
        <v>6</v>
      </c>
      <c r="AT13" s="138">
        <f>SUM(AO13:AS13)</f>
        <v>28</v>
      </c>
      <c r="AU13" s="137"/>
      <c r="AV13" s="141">
        <v>6</v>
      </c>
      <c r="AW13" s="140">
        <v>5</v>
      </c>
      <c r="AX13" s="140">
        <v>6</v>
      </c>
      <c r="AY13" s="140">
        <v>6</v>
      </c>
      <c r="AZ13" s="138">
        <f>SUM(AU13:AY13)</f>
        <v>23</v>
      </c>
      <c r="BA13" s="140">
        <v>5</v>
      </c>
      <c r="BB13" s="140">
        <v>6</v>
      </c>
      <c r="BC13" s="140">
        <v>6</v>
      </c>
      <c r="BD13" s="140">
        <v>6</v>
      </c>
      <c r="BE13" s="139">
        <v>2</v>
      </c>
      <c r="BF13" s="138">
        <f>SUM(BA13:BE13)</f>
        <v>25</v>
      </c>
      <c r="BG13" s="139">
        <v>2</v>
      </c>
      <c r="BH13" s="140">
        <v>5</v>
      </c>
      <c r="BI13" s="140">
        <v>6</v>
      </c>
      <c r="BJ13" s="141">
        <v>5</v>
      </c>
      <c r="BK13" s="140">
        <v>6</v>
      </c>
      <c r="BL13" s="138">
        <f>SUM(BG13:BK13)</f>
        <v>24</v>
      </c>
      <c r="BM13" s="137"/>
      <c r="BN13" s="140">
        <v>5</v>
      </c>
      <c r="BO13" s="139"/>
      <c r="BP13" s="139"/>
      <c r="BQ13" s="139"/>
      <c r="BR13" s="138">
        <f>SUM(BM13:BQ13)</f>
        <v>5</v>
      </c>
      <c r="BS13" s="140"/>
      <c r="BT13" s="139"/>
      <c r="BU13" s="139"/>
      <c r="BV13" s="139">
        <v>2</v>
      </c>
      <c r="BW13" s="140">
        <v>6</v>
      </c>
      <c r="BX13" s="140">
        <v>5</v>
      </c>
      <c r="BY13" s="138">
        <f>SUM(BS13:BX13)</f>
        <v>13</v>
      </c>
      <c r="BZ13" s="196">
        <f t="shared" si="5"/>
        <v>268</v>
      </c>
      <c r="CA13" s="132">
        <f>SUM(BY13++BR13+BL13+BF13+AZ13+AT13+AN13+AH13+AA13+U13+O13+H13)</f>
        <v>268</v>
      </c>
      <c r="CB13" s="132"/>
    </row>
    <row r="14" spans="1:80" ht="31.5">
      <c r="A14" s="132" t="s">
        <v>149</v>
      </c>
      <c r="B14" s="134" t="s">
        <v>150</v>
      </c>
      <c r="C14" s="139">
        <v>2</v>
      </c>
      <c r="D14" s="136">
        <v>4</v>
      </c>
      <c r="E14" s="140">
        <v>4</v>
      </c>
      <c r="F14" s="140">
        <v>4</v>
      </c>
      <c r="G14" s="140">
        <v>4</v>
      </c>
      <c r="H14" s="138">
        <f>SUM(C14:G14)</f>
        <v>18</v>
      </c>
      <c r="I14" s="137"/>
      <c r="J14" s="140">
        <v>4</v>
      </c>
      <c r="K14" s="140">
        <v>4</v>
      </c>
      <c r="L14" s="140">
        <v>4</v>
      </c>
      <c r="M14" s="140">
        <v>4</v>
      </c>
      <c r="N14" s="139">
        <v>1</v>
      </c>
      <c r="O14" s="138">
        <f t="shared" si="4"/>
        <v>17</v>
      </c>
      <c r="P14" s="139">
        <v>2</v>
      </c>
      <c r="Q14" s="140">
        <v>4</v>
      </c>
      <c r="R14" s="140">
        <v>3</v>
      </c>
      <c r="S14" s="140">
        <v>4</v>
      </c>
      <c r="T14" s="139">
        <v>2</v>
      </c>
      <c r="U14" s="138">
        <f>SUM(P14:T14)</f>
        <v>15</v>
      </c>
      <c r="V14" s="139">
        <v>2</v>
      </c>
      <c r="W14" s="140">
        <v>4</v>
      </c>
      <c r="X14" s="140">
        <v>4</v>
      </c>
      <c r="Y14" s="141">
        <v>4</v>
      </c>
      <c r="Z14" s="140">
        <v>3</v>
      </c>
      <c r="AA14" s="138">
        <f>SUM(V14:Z14)</f>
        <v>17</v>
      </c>
      <c r="AB14" s="139">
        <v>0</v>
      </c>
      <c r="AC14" s="141">
        <v>3</v>
      </c>
      <c r="AD14" s="140">
        <v>4</v>
      </c>
      <c r="AE14" s="139">
        <v>4</v>
      </c>
      <c r="AF14" s="139">
        <v>4</v>
      </c>
      <c r="AG14" s="139">
        <v>2</v>
      </c>
      <c r="AH14" s="138">
        <f>SUM(AB14:AG14)</f>
        <v>17</v>
      </c>
      <c r="AI14" s="139">
        <v>2</v>
      </c>
      <c r="AJ14" s="140">
        <v>4</v>
      </c>
      <c r="AK14" s="140">
        <v>4</v>
      </c>
      <c r="AL14" s="140">
        <v>4</v>
      </c>
      <c r="AM14" s="139">
        <v>2</v>
      </c>
      <c r="AN14" s="138">
        <f>SUM(AI14:AM14)</f>
        <v>16</v>
      </c>
      <c r="AO14" s="140">
        <v>2</v>
      </c>
      <c r="AP14" s="140">
        <v>4</v>
      </c>
      <c r="AQ14" s="140">
        <v>4</v>
      </c>
      <c r="AR14" s="140">
        <v>4</v>
      </c>
      <c r="AS14" s="140">
        <v>4</v>
      </c>
      <c r="AT14" s="138">
        <f>SUM(AO14:AS14)</f>
        <v>18</v>
      </c>
      <c r="AU14" s="137"/>
      <c r="AV14" s="141">
        <v>4</v>
      </c>
      <c r="AW14" s="140">
        <v>3</v>
      </c>
      <c r="AX14" s="140">
        <v>4</v>
      </c>
      <c r="AY14" s="140">
        <v>4</v>
      </c>
      <c r="AZ14" s="138">
        <f>SUM(AU14:AY14)</f>
        <v>15</v>
      </c>
      <c r="BA14" s="140">
        <v>3</v>
      </c>
      <c r="BB14" s="140">
        <v>4</v>
      </c>
      <c r="BC14" s="140">
        <v>4</v>
      </c>
      <c r="BD14" s="140">
        <v>4</v>
      </c>
      <c r="BE14" s="139">
        <v>2</v>
      </c>
      <c r="BF14" s="138">
        <f>SUM(BA14:BE14)</f>
        <v>17</v>
      </c>
      <c r="BG14" s="139">
        <v>2</v>
      </c>
      <c r="BH14" s="140">
        <v>3</v>
      </c>
      <c r="BI14" s="140">
        <v>4</v>
      </c>
      <c r="BJ14" s="141">
        <v>3</v>
      </c>
      <c r="BK14" s="140">
        <v>4</v>
      </c>
      <c r="BL14" s="138">
        <f>SUM(BG14:BK14)</f>
        <v>16</v>
      </c>
      <c r="BM14" s="137"/>
      <c r="BN14" s="140">
        <v>5</v>
      </c>
      <c r="BO14" s="139"/>
      <c r="BP14" s="139"/>
      <c r="BQ14" s="139"/>
      <c r="BR14" s="138">
        <f>SUM(BM14:BQ14)</f>
        <v>5</v>
      </c>
      <c r="BS14" s="140"/>
      <c r="BT14" s="139"/>
      <c r="BU14" s="139"/>
      <c r="BV14" s="139">
        <v>2</v>
      </c>
      <c r="BW14" s="140">
        <v>4</v>
      </c>
      <c r="BX14" s="140">
        <v>2</v>
      </c>
      <c r="BY14" s="138">
        <f>SUM(BS14:BX14)</f>
        <v>8</v>
      </c>
      <c r="BZ14" s="196">
        <f t="shared" si="5"/>
        <v>179</v>
      </c>
      <c r="CA14" s="132">
        <f>SUM(BY14++BR14+BL14+BF14+AZ14+AT14+AN14+AH14+AA14+U14+O14+H14)</f>
        <v>179</v>
      </c>
      <c r="CB14" s="132"/>
    </row>
    <row r="15" spans="1:80" ht="29.25" customHeight="1">
      <c r="A15" s="350" t="s">
        <v>180</v>
      </c>
      <c r="B15" s="351"/>
      <c r="C15" s="158">
        <f t="shared" ref="C15:AH15" si="6">SUM(C10:C14)</f>
        <v>16</v>
      </c>
      <c r="D15" s="158">
        <f t="shared" si="6"/>
        <v>40</v>
      </c>
      <c r="E15" s="158">
        <f t="shared" si="6"/>
        <v>40</v>
      </c>
      <c r="F15" s="158">
        <f t="shared" si="6"/>
        <v>40</v>
      </c>
      <c r="G15" s="158">
        <f t="shared" si="6"/>
        <v>40</v>
      </c>
      <c r="H15" s="160">
        <f t="shared" si="6"/>
        <v>176</v>
      </c>
      <c r="I15" s="158">
        <f t="shared" si="6"/>
        <v>0</v>
      </c>
      <c r="J15" s="158">
        <f t="shared" si="6"/>
        <v>40</v>
      </c>
      <c r="K15" s="158">
        <f t="shared" si="6"/>
        <v>40</v>
      </c>
      <c r="L15" s="158">
        <f t="shared" si="6"/>
        <v>40</v>
      </c>
      <c r="M15" s="158">
        <f t="shared" si="6"/>
        <v>40</v>
      </c>
      <c r="N15" s="158">
        <f t="shared" si="6"/>
        <v>8</v>
      </c>
      <c r="O15" s="160">
        <f t="shared" si="6"/>
        <v>168</v>
      </c>
      <c r="P15" s="158">
        <f t="shared" si="6"/>
        <v>24</v>
      </c>
      <c r="Q15" s="158">
        <f t="shared" si="6"/>
        <v>40</v>
      </c>
      <c r="R15" s="158">
        <f t="shared" si="6"/>
        <v>32</v>
      </c>
      <c r="S15" s="158">
        <f t="shared" si="6"/>
        <v>40</v>
      </c>
      <c r="T15" s="158">
        <f t="shared" si="6"/>
        <v>24</v>
      </c>
      <c r="U15" s="160">
        <f t="shared" si="6"/>
        <v>160</v>
      </c>
      <c r="V15" s="158">
        <f t="shared" si="6"/>
        <v>16</v>
      </c>
      <c r="W15" s="158">
        <f t="shared" si="6"/>
        <v>40</v>
      </c>
      <c r="X15" s="158">
        <f t="shared" si="6"/>
        <v>40</v>
      </c>
      <c r="Y15" s="158">
        <f t="shared" si="6"/>
        <v>40</v>
      </c>
      <c r="Z15" s="158">
        <f t="shared" si="6"/>
        <v>32</v>
      </c>
      <c r="AA15" s="160">
        <f t="shared" si="6"/>
        <v>168</v>
      </c>
      <c r="AB15" s="157">
        <f t="shared" si="6"/>
        <v>0</v>
      </c>
      <c r="AC15" s="157">
        <f t="shared" si="6"/>
        <v>32</v>
      </c>
      <c r="AD15" s="157">
        <f t="shared" si="6"/>
        <v>40</v>
      </c>
      <c r="AE15" s="157">
        <f t="shared" si="6"/>
        <v>40</v>
      </c>
      <c r="AF15" s="157">
        <f t="shared" si="6"/>
        <v>40</v>
      </c>
      <c r="AG15" s="157">
        <f t="shared" si="6"/>
        <v>16</v>
      </c>
      <c r="AH15" s="160">
        <f t="shared" si="6"/>
        <v>168</v>
      </c>
      <c r="AI15" s="158">
        <f t="shared" ref="AI15:BL15" si="7">SUM(AI10:AI14)</f>
        <v>24</v>
      </c>
      <c r="AJ15" s="157">
        <f t="shared" si="7"/>
        <v>40</v>
      </c>
      <c r="AK15" s="157">
        <f t="shared" si="7"/>
        <v>40</v>
      </c>
      <c r="AL15" s="157">
        <f t="shared" si="7"/>
        <v>40</v>
      </c>
      <c r="AM15" s="157">
        <f t="shared" si="7"/>
        <v>16</v>
      </c>
      <c r="AN15" s="160">
        <f t="shared" si="7"/>
        <v>160</v>
      </c>
      <c r="AO15" s="252">
        <f t="shared" si="7"/>
        <v>24</v>
      </c>
      <c r="AP15" s="158">
        <f t="shared" si="7"/>
        <v>40</v>
      </c>
      <c r="AQ15" s="158">
        <f t="shared" si="7"/>
        <v>40</v>
      </c>
      <c r="AR15" s="158">
        <f t="shared" si="7"/>
        <v>40</v>
      </c>
      <c r="AS15" s="158">
        <f t="shared" si="7"/>
        <v>40</v>
      </c>
      <c r="AT15" s="160">
        <f t="shared" si="7"/>
        <v>184</v>
      </c>
      <c r="AU15" s="158">
        <f t="shared" si="7"/>
        <v>0</v>
      </c>
      <c r="AV15" s="158">
        <f t="shared" si="7"/>
        <v>40</v>
      </c>
      <c r="AW15" s="158">
        <f t="shared" si="7"/>
        <v>32</v>
      </c>
      <c r="AX15" s="158">
        <f t="shared" si="7"/>
        <v>40</v>
      </c>
      <c r="AY15" s="158">
        <f t="shared" si="7"/>
        <v>40</v>
      </c>
      <c r="AZ15" s="160">
        <f t="shared" si="7"/>
        <v>152</v>
      </c>
      <c r="BA15" s="157">
        <f t="shared" si="7"/>
        <v>32</v>
      </c>
      <c r="BB15" s="157">
        <f t="shared" si="7"/>
        <v>40</v>
      </c>
      <c r="BC15" s="157">
        <f t="shared" si="7"/>
        <v>40</v>
      </c>
      <c r="BD15" s="157">
        <f t="shared" si="7"/>
        <v>40</v>
      </c>
      <c r="BE15" s="157">
        <f t="shared" si="7"/>
        <v>16</v>
      </c>
      <c r="BF15" s="160">
        <f t="shared" si="7"/>
        <v>168</v>
      </c>
      <c r="BG15" s="157">
        <f t="shared" si="7"/>
        <v>16</v>
      </c>
      <c r="BH15" s="157">
        <f t="shared" si="7"/>
        <v>32</v>
      </c>
      <c r="BI15" s="157">
        <f t="shared" si="7"/>
        <v>40</v>
      </c>
      <c r="BJ15" s="157">
        <f t="shared" si="7"/>
        <v>32</v>
      </c>
      <c r="BK15" s="157">
        <f t="shared" si="7"/>
        <v>40</v>
      </c>
      <c r="BL15" s="160">
        <f t="shared" si="7"/>
        <v>160</v>
      </c>
      <c r="BM15" s="158"/>
      <c r="BN15" s="158">
        <f t="shared" ref="BN15:CA15" si="8">SUM(BN10:BN14)</f>
        <v>40</v>
      </c>
      <c r="BO15" s="158">
        <f t="shared" si="8"/>
        <v>0</v>
      </c>
      <c r="BP15" s="158">
        <f t="shared" si="8"/>
        <v>0</v>
      </c>
      <c r="BQ15" s="158">
        <f t="shared" si="8"/>
        <v>0</v>
      </c>
      <c r="BR15" s="160">
        <f t="shared" si="8"/>
        <v>40</v>
      </c>
      <c r="BS15" s="159">
        <f t="shared" si="8"/>
        <v>0</v>
      </c>
      <c r="BT15" s="159">
        <f t="shared" si="8"/>
        <v>0</v>
      </c>
      <c r="BU15" s="159">
        <f t="shared" si="8"/>
        <v>0</v>
      </c>
      <c r="BV15" s="159">
        <f t="shared" si="8"/>
        <v>16</v>
      </c>
      <c r="BW15" s="159">
        <f t="shared" si="8"/>
        <v>40</v>
      </c>
      <c r="BX15" s="159">
        <f t="shared" si="8"/>
        <v>32</v>
      </c>
      <c r="BY15" s="160">
        <f t="shared" si="8"/>
        <v>88</v>
      </c>
      <c r="BZ15" s="156">
        <f t="shared" si="8"/>
        <v>1792</v>
      </c>
      <c r="CA15" s="156">
        <f t="shared" si="8"/>
        <v>1792</v>
      </c>
      <c r="CB15" s="156"/>
    </row>
    <row r="16" spans="1:80" ht="18.75" customHeight="1">
      <c r="A16" s="352" t="s">
        <v>181</v>
      </c>
      <c r="B16" s="353"/>
      <c r="C16" s="346">
        <v>176</v>
      </c>
      <c r="D16" s="342"/>
      <c r="E16" s="342"/>
      <c r="F16" s="342"/>
      <c r="G16" s="342"/>
      <c r="H16" s="143"/>
      <c r="I16" s="346">
        <v>168</v>
      </c>
      <c r="J16" s="342"/>
      <c r="K16" s="342"/>
      <c r="L16" s="342"/>
      <c r="M16" s="347"/>
      <c r="N16" s="143"/>
      <c r="O16" s="143"/>
      <c r="P16" s="346">
        <v>160</v>
      </c>
      <c r="Q16" s="342"/>
      <c r="R16" s="342"/>
      <c r="S16" s="342"/>
      <c r="T16" s="347"/>
      <c r="U16" s="144"/>
      <c r="V16" s="346">
        <v>168</v>
      </c>
      <c r="W16" s="342"/>
      <c r="X16" s="342"/>
      <c r="Y16" s="342"/>
      <c r="Z16" s="343"/>
      <c r="AA16" s="143"/>
      <c r="AB16" s="341">
        <v>168</v>
      </c>
      <c r="AC16" s="342"/>
      <c r="AD16" s="342"/>
      <c r="AE16" s="342"/>
      <c r="AF16" s="342"/>
      <c r="AG16" s="343"/>
      <c r="AH16" s="143"/>
      <c r="AI16" s="341">
        <v>160</v>
      </c>
      <c r="AJ16" s="342"/>
      <c r="AK16" s="342"/>
      <c r="AL16" s="342"/>
      <c r="AM16" s="347"/>
      <c r="AN16" s="144"/>
      <c r="AO16" s="346">
        <v>184</v>
      </c>
      <c r="AP16" s="342"/>
      <c r="AQ16" s="342"/>
      <c r="AR16" s="342"/>
      <c r="AS16" s="343"/>
      <c r="AT16" s="143"/>
      <c r="AU16" s="341">
        <v>152</v>
      </c>
      <c r="AV16" s="342"/>
      <c r="AW16" s="342"/>
      <c r="AX16" s="342"/>
      <c r="AY16" s="343"/>
      <c r="AZ16" s="143"/>
      <c r="BA16" s="341">
        <v>168</v>
      </c>
      <c r="BB16" s="342"/>
      <c r="BC16" s="342"/>
      <c r="BD16" s="342"/>
      <c r="BE16" s="342"/>
      <c r="BF16" s="143"/>
      <c r="BG16" s="341">
        <v>160</v>
      </c>
      <c r="BH16" s="342"/>
      <c r="BI16" s="342"/>
      <c r="BJ16" s="342"/>
      <c r="BK16" s="343"/>
      <c r="BL16" s="143"/>
      <c r="BM16" s="341">
        <v>40</v>
      </c>
      <c r="BN16" s="342"/>
      <c r="BO16" s="342"/>
      <c r="BP16" s="342"/>
      <c r="BQ16" s="343"/>
      <c r="BR16" s="143"/>
      <c r="BS16" s="346">
        <v>88</v>
      </c>
      <c r="BT16" s="342"/>
      <c r="BU16" s="342"/>
      <c r="BV16" s="342"/>
      <c r="BW16" s="342"/>
      <c r="BX16" s="347"/>
      <c r="BY16" s="142"/>
      <c r="BZ16" s="144">
        <f>SUM(C16:BY16)</f>
        <v>1792</v>
      </c>
      <c r="CA16" s="132"/>
      <c r="CB16" s="132"/>
    </row>
    <row r="18" spans="2:2">
      <c r="B18" s="113" t="s">
        <v>184</v>
      </c>
    </row>
  </sheetData>
  <mergeCells count="68">
    <mergeCell ref="BS16:BX16"/>
    <mergeCell ref="AI16:AM16"/>
    <mergeCell ref="AO16:AS16"/>
    <mergeCell ref="AU16:AY16"/>
    <mergeCell ref="BA16:BE16"/>
    <mergeCell ref="BG16:BK16"/>
    <mergeCell ref="BM16:BQ16"/>
    <mergeCell ref="BM8:BQ8"/>
    <mergeCell ref="BS8:BX8"/>
    <mergeCell ref="A9:B9"/>
    <mergeCell ref="A15:B15"/>
    <mergeCell ref="A16:B16"/>
    <mergeCell ref="C16:G16"/>
    <mergeCell ref="I16:M16"/>
    <mergeCell ref="P16:T16"/>
    <mergeCell ref="V16:Z16"/>
    <mergeCell ref="AB16:AG16"/>
    <mergeCell ref="AB8:AG8"/>
    <mergeCell ref="AI8:AM8"/>
    <mergeCell ref="AO8:AS8"/>
    <mergeCell ref="AU8:AY8"/>
    <mergeCell ref="BA8:BE8"/>
    <mergeCell ref="BG8:BK8"/>
    <mergeCell ref="A7:B7"/>
    <mergeCell ref="A8:B8"/>
    <mergeCell ref="C8:G8"/>
    <mergeCell ref="I8:N8"/>
    <mergeCell ref="P8:T8"/>
    <mergeCell ref="V8:Z8"/>
    <mergeCell ref="BY4:BY6"/>
    <mergeCell ref="A5:B5"/>
    <mergeCell ref="F5:G5"/>
    <mergeCell ref="L5:N5"/>
    <mergeCell ref="S5:T5"/>
    <mergeCell ref="Y5:Z5"/>
    <mergeCell ref="AE5:AG5"/>
    <mergeCell ref="AL5:AM5"/>
    <mergeCell ref="AR5:AS5"/>
    <mergeCell ref="AX5:AY5"/>
    <mergeCell ref="BF4:BF6"/>
    <mergeCell ref="BJ4:BK4"/>
    <mergeCell ref="BL4:BL6"/>
    <mergeCell ref="BP4:BQ4"/>
    <mergeCell ref="BR4:BR6"/>
    <mergeCell ref="BV4:BX4"/>
    <mergeCell ref="BJ5:BK5"/>
    <mergeCell ref="BP5:BQ5"/>
    <mergeCell ref="BV5:BX5"/>
    <mergeCell ref="AN4:AN6"/>
    <mergeCell ref="AR4:AS4"/>
    <mergeCell ref="AT4:AT6"/>
    <mergeCell ref="AX4:AY4"/>
    <mergeCell ref="AZ4:AZ6"/>
    <mergeCell ref="BD4:BE4"/>
    <mergeCell ref="BD5:BE5"/>
    <mergeCell ref="AL4:AM4"/>
    <mergeCell ref="A4:B4"/>
    <mergeCell ref="F4:G4"/>
    <mergeCell ref="H4:H6"/>
    <mergeCell ref="L4:N4"/>
    <mergeCell ref="O4:O6"/>
    <mergeCell ref="S4:T4"/>
    <mergeCell ref="A6:B6"/>
    <mergeCell ref="U4:U6"/>
    <mergeCell ref="Y4:Z4"/>
    <mergeCell ref="AA4:AA6"/>
    <mergeCell ref="AE4:AG4"/>
    <mergeCell ref="AH4:AH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D6058-9997-4381-BD25-28FF513AD501}">
  <dimension ref="A1:CB18"/>
  <sheetViews>
    <sheetView workbookViewId="0">
      <selection activeCell="B18" sqref="B18"/>
    </sheetView>
  </sheetViews>
  <sheetFormatPr defaultRowHeight="15"/>
  <cols>
    <col min="1" max="1" width="4.28515625" customWidth="1"/>
    <col min="2" max="2" width="23" customWidth="1"/>
    <col min="3" max="77" width="2.7109375" customWidth="1"/>
    <col min="78" max="78" width="7.5703125" customWidth="1"/>
    <col min="79" max="79" width="0" hidden="1" customWidth="1"/>
    <col min="80" max="80" width="15" customWidth="1"/>
  </cols>
  <sheetData>
    <row r="1" spans="1:80" ht="21">
      <c r="A1" s="115" t="s">
        <v>151</v>
      </c>
    </row>
    <row r="2" spans="1:80">
      <c r="B2" s="116" t="s">
        <v>152</v>
      </c>
      <c r="C2" s="117"/>
      <c r="D2" s="117"/>
      <c r="E2" s="117">
        <v>5</v>
      </c>
      <c r="F2" s="117"/>
      <c r="G2" s="117"/>
      <c r="H2" s="117"/>
      <c r="I2" s="117"/>
      <c r="K2" s="117">
        <v>5</v>
      </c>
      <c r="L2" s="117"/>
      <c r="M2" s="117"/>
      <c r="N2" s="117"/>
      <c r="O2" s="117"/>
      <c r="P2" s="117"/>
      <c r="Q2" s="117"/>
      <c r="R2" s="117">
        <v>5</v>
      </c>
      <c r="S2" s="117"/>
      <c r="T2" s="117"/>
      <c r="U2" s="117"/>
      <c r="V2" s="117"/>
      <c r="W2" s="117"/>
      <c r="X2" s="117">
        <v>5</v>
      </c>
      <c r="Y2" s="117"/>
      <c r="Z2" s="117"/>
      <c r="AA2" s="117"/>
      <c r="AB2" s="117"/>
      <c r="AC2" s="117"/>
      <c r="AD2" s="117">
        <v>6</v>
      </c>
      <c r="AE2" s="117"/>
      <c r="AF2" s="117"/>
      <c r="AG2" s="117"/>
      <c r="AH2" s="117"/>
      <c r="AI2" s="117"/>
      <c r="AJ2" s="117"/>
      <c r="AK2" s="117">
        <v>5</v>
      </c>
      <c r="AL2" s="117"/>
      <c r="AM2" s="117"/>
      <c r="AN2" s="117"/>
      <c r="AO2" s="117"/>
      <c r="AP2" s="117">
        <v>5</v>
      </c>
      <c r="AQ2" s="117"/>
      <c r="AR2" s="117"/>
      <c r="AS2" s="117"/>
      <c r="AT2" s="117"/>
      <c r="AU2" s="117"/>
      <c r="AV2" s="117"/>
      <c r="AW2" s="117">
        <v>5</v>
      </c>
      <c r="AX2" s="117"/>
      <c r="AY2" s="117"/>
      <c r="AZ2" s="117"/>
      <c r="BA2" s="117"/>
      <c r="BC2" s="117">
        <v>5</v>
      </c>
      <c r="BD2" s="117"/>
      <c r="BE2" s="117"/>
      <c r="BF2" s="117"/>
      <c r="BG2" s="117"/>
      <c r="BI2" s="117">
        <v>5</v>
      </c>
      <c r="BJ2" s="117"/>
      <c r="BK2" s="117"/>
      <c r="BL2" s="117"/>
      <c r="BM2" s="117"/>
      <c r="BN2" s="117"/>
      <c r="BO2" s="117">
        <v>5</v>
      </c>
      <c r="BP2" s="117"/>
      <c r="BQ2" s="117"/>
      <c r="BR2" s="117"/>
      <c r="BS2" s="117"/>
      <c r="BT2" s="117"/>
      <c r="BU2" s="117">
        <v>6</v>
      </c>
      <c r="BV2" s="117"/>
    </row>
    <row r="4" spans="1:80" ht="47.25">
      <c r="A4" s="318" t="s">
        <v>153</v>
      </c>
      <c r="B4" s="319"/>
      <c r="C4" s="118" t="s">
        <v>154</v>
      </c>
      <c r="D4" s="119" t="s">
        <v>155</v>
      </c>
      <c r="E4" s="119" t="s">
        <v>156</v>
      </c>
      <c r="F4" s="317" t="s">
        <v>157</v>
      </c>
      <c r="G4" s="317"/>
      <c r="H4" s="320"/>
      <c r="I4" s="118" t="s">
        <v>154</v>
      </c>
      <c r="J4" s="119" t="s">
        <v>155</v>
      </c>
      <c r="K4" s="119" t="s">
        <v>156</v>
      </c>
      <c r="L4" s="317" t="s">
        <v>157</v>
      </c>
      <c r="M4" s="317"/>
      <c r="N4" s="317"/>
      <c r="O4" s="320"/>
      <c r="P4" s="118" t="s">
        <v>154</v>
      </c>
      <c r="Q4" s="119" t="s">
        <v>155</v>
      </c>
      <c r="R4" s="119" t="s">
        <v>156</v>
      </c>
      <c r="S4" s="317" t="s">
        <v>157</v>
      </c>
      <c r="T4" s="317"/>
      <c r="U4" s="320"/>
      <c r="V4" s="118" t="s">
        <v>154</v>
      </c>
      <c r="W4" s="119" t="s">
        <v>155</v>
      </c>
      <c r="X4" s="119" t="s">
        <v>156</v>
      </c>
      <c r="Y4" s="317" t="s">
        <v>157</v>
      </c>
      <c r="Z4" s="317"/>
      <c r="AA4" s="320"/>
      <c r="AB4" s="118" t="s">
        <v>154</v>
      </c>
      <c r="AC4" s="119" t="s">
        <v>155</v>
      </c>
      <c r="AD4" s="119" t="s">
        <v>156</v>
      </c>
      <c r="AE4" s="325" t="s">
        <v>157</v>
      </c>
      <c r="AF4" s="326"/>
      <c r="AG4" s="327"/>
      <c r="AH4" s="320"/>
      <c r="AI4" s="118" t="s">
        <v>154</v>
      </c>
      <c r="AJ4" s="119" t="s">
        <v>155</v>
      </c>
      <c r="AK4" s="119" t="s">
        <v>156</v>
      </c>
      <c r="AL4" s="317" t="s">
        <v>157</v>
      </c>
      <c r="AM4" s="317"/>
      <c r="AN4" s="320"/>
      <c r="AO4" s="119" t="s">
        <v>154</v>
      </c>
      <c r="AP4" s="118" t="s">
        <v>155</v>
      </c>
      <c r="AQ4" s="118" t="s">
        <v>156</v>
      </c>
      <c r="AR4" s="317" t="s">
        <v>157</v>
      </c>
      <c r="AS4" s="317"/>
      <c r="AT4" s="320"/>
      <c r="AU4" s="118" t="s">
        <v>154</v>
      </c>
      <c r="AV4" s="119" t="s">
        <v>155</v>
      </c>
      <c r="AW4" s="119" t="s">
        <v>156</v>
      </c>
      <c r="AX4" s="317" t="s">
        <v>157</v>
      </c>
      <c r="AY4" s="317"/>
      <c r="AZ4" s="320"/>
      <c r="BA4" s="118" t="s">
        <v>154</v>
      </c>
      <c r="BB4" s="119" t="s">
        <v>155</v>
      </c>
      <c r="BC4" s="119" t="s">
        <v>156</v>
      </c>
      <c r="BD4" s="325" t="s">
        <v>157</v>
      </c>
      <c r="BE4" s="327"/>
      <c r="BF4" s="320"/>
      <c r="BG4" s="118" t="s">
        <v>154</v>
      </c>
      <c r="BH4" s="119" t="s">
        <v>155</v>
      </c>
      <c r="BI4" s="119" t="s">
        <v>156</v>
      </c>
      <c r="BJ4" s="317" t="s">
        <v>157</v>
      </c>
      <c r="BK4" s="317"/>
      <c r="BL4" s="320"/>
      <c r="BM4" s="118" t="s">
        <v>154</v>
      </c>
      <c r="BN4" s="119" t="s">
        <v>155</v>
      </c>
      <c r="BO4" s="119" t="s">
        <v>156</v>
      </c>
      <c r="BP4" s="317" t="s">
        <v>157</v>
      </c>
      <c r="BQ4" s="317"/>
      <c r="BR4" s="338" t="s">
        <v>17</v>
      </c>
      <c r="BS4" s="255" t="s">
        <v>154</v>
      </c>
      <c r="BT4" s="119" t="s">
        <v>155</v>
      </c>
      <c r="BU4" s="119" t="s">
        <v>156</v>
      </c>
      <c r="BV4" s="331" t="s">
        <v>157</v>
      </c>
      <c r="BW4" s="332"/>
      <c r="BX4" s="333"/>
      <c r="BY4" s="336"/>
      <c r="BZ4" s="120">
        <v>208</v>
      </c>
      <c r="CB4" s="121" t="s">
        <v>187</v>
      </c>
    </row>
    <row r="5" spans="1:80">
      <c r="A5" s="315"/>
      <c r="B5" s="316"/>
      <c r="C5" s="122">
        <v>20</v>
      </c>
      <c r="D5" s="122">
        <v>2</v>
      </c>
      <c r="E5" s="123">
        <v>22</v>
      </c>
      <c r="F5" s="329">
        <v>176</v>
      </c>
      <c r="G5" s="334"/>
      <c r="H5" s="321"/>
      <c r="I5" s="122">
        <v>20</v>
      </c>
      <c r="J5" s="122">
        <v>1</v>
      </c>
      <c r="K5" s="123">
        <v>21</v>
      </c>
      <c r="L5" s="328">
        <v>168</v>
      </c>
      <c r="M5" s="328"/>
      <c r="N5" s="328"/>
      <c r="O5" s="321"/>
      <c r="P5" s="122">
        <v>20</v>
      </c>
      <c r="Q5" s="122">
        <v>0</v>
      </c>
      <c r="R5" s="123">
        <v>20</v>
      </c>
      <c r="S5" s="329">
        <v>160</v>
      </c>
      <c r="T5" s="330"/>
      <c r="U5" s="321"/>
      <c r="V5" s="122">
        <v>17</v>
      </c>
      <c r="W5" s="122">
        <v>4</v>
      </c>
      <c r="X5" s="123">
        <v>21</v>
      </c>
      <c r="Y5" s="329">
        <v>168</v>
      </c>
      <c r="Z5" s="335"/>
      <c r="AA5" s="321"/>
      <c r="AB5" s="122">
        <v>17</v>
      </c>
      <c r="AC5" s="122">
        <v>4</v>
      </c>
      <c r="AD5" s="123">
        <v>21</v>
      </c>
      <c r="AE5" s="329">
        <v>168</v>
      </c>
      <c r="AF5" s="334"/>
      <c r="AG5" s="330"/>
      <c r="AH5" s="321"/>
      <c r="AI5" s="122">
        <v>15</v>
      </c>
      <c r="AJ5" s="122">
        <v>5</v>
      </c>
      <c r="AK5" s="123">
        <v>20</v>
      </c>
      <c r="AL5" s="329">
        <v>160</v>
      </c>
      <c r="AM5" s="330"/>
      <c r="AN5" s="321"/>
      <c r="AO5" s="124">
        <v>23</v>
      </c>
      <c r="AP5" s="123">
        <v>0</v>
      </c>
      <c r="AQ5" s="239">
        <v>23</v>
      </c>
      <c r="AR5" s="329">
        <v>184</v>
      </c>
      <c r="AS5" s="330"/>
      <c r="AT5" s="321"/>
      <c r="AU5" s="122">
        <v>13</v>
      </c>
      <c r="AV5" s="122">
        <v>6</v>
      </c>
      <c r="AW5" s="123">
        <v>19</v>
      </c>
      <c r="AX5" s="329">
        <v>152</v>
      </c>
      <c r="AY5" s="335"/>
      <c r="AZ5" s="321"/>
      <c r="BA5" s="122">
        <v>21</v>
      </c>
      <c r="BB5" s="122">
        <v>0</v>
      </c>
      <c r="BC5" s="123">
        <v>21</v>
      </c>
      <c r="BD5" s="329">
        <v>168</v>
      </c>
      <c r="BE5" s="334"/>
      <c r="BF5" s="321"/>
      <c r="BG5" s="122">
        <v>14</v>
      </c>
      <c r="BH5" s="122">
        <v>6</v>
      </c>
      <c r="BI5" s="123">
        <v>20</v>
      </c>
      <c r="BJ5" s="329">
        <v>160</v>
      </c>
      <c r="BK5" s="330"/>
      <c r="BL5" s="321"/>
      <c r="BM5" s="122">
        <v>0</v>
      </c>
      <c r="BN5" s="122">
        <v>5</v>
      </c>
      <c r="BO5" s="123">
        <v>5</v>
      </c>
      <c r="BP5" s="329">
        <v>40</v>
      </c>
      <c r="BQ5" s="330"/>
      <c r="BR5" s="339"/>
      <c r="BS5" s="122">
        <v>0</v>
      </c>
      <c r="BT5" s="122">
        <v>12</v>
      </c>
      <c r="BU5" s="123">
        <v>12</v>
      </c>
      <c r="BV5" s="329">
        <v>96</v>
      </c>
      <c r="BW5" s="334"/>
      <c r="BX5" s="335"/>
      <c r="BY5" s="336"/>
      <c r="BZ5" s="125">
        <f>F5+L5+S5+Y5+AE5+AL5+AR5+AX5+BD5+BJ5+BP5+BV5</f>
        <v>1800</v>
      </c>
      <c r="CA5" s="113"/>
    </row>
    <row r="6" spans="1:80">
      <c r="A6" s="323" t="s">
        <v>159</v>
      </c>
      <c r="B6" s="324"/>
      <c r="C6" s="126">
        <v>2</v>
      </c>
      <c r="D6" s="126">
        <v>5</v>
      </c>
      <c r="E6" s="126">
        <v>5</v>
      </c>
      <c r="F6" s="126">
        <v>5</v>
      </c>
      <c r="G6" s="126">
        <v>5</v>
      </c>
      <c r="H6" s="322"/>
      <c r="I6" s="126">
        <v>0</v>
      </c>
      <c r="J6" s="126">
        <v>5</v>
      </c>
      <c r="K6" s="126">
        <v>5</v>
      </c>
      <c r="L6" s="126">
        <v>5</v>
      </c>
      <c r="M6" s="126">
        <v>5</v>
      </c>
      <c r="N6" s="127">
        <v>1</v>
      </c>
      <c r="O6" s="322"/>
      <c r="P6" s="126">
        <v>3</v>
      </c>
      <c r="Q6" s="126">
        <v>5</v>
      </c>
      <c r="R6" s="126">
        <v>4</v>
      </c>
      <c r="S6" s="126">
        <v>5</v>
      </c>
      <c r="T6" s="126">
        <v>3</v>
      </c>
      <c r="U6" s="322"/>
      <c r="V6" s="126">
        <v>2</v>
      </c>
      <c r="W6" s="126">
        <v>5</v>
      </c>
      <c r="X6" s="126">
        <v>5</v>
      </c>
      <c r="Y6" s="126">
        <v>5</v>
      </c>
      <c r="Z6" s="127">
        <v>4</v>
      </c>
      <c r="AA6" s="322"/>
      <c r="AB6" s="127">
        <v>0</v>
      </c>
      <c r="AC6" s="127">
        <v>4</v>
      </c>
      <c r="AD6" s="126">
        <v>5</v>
      </c>
      <c r="AE6" s="126">
        <v>5</v>
      </c>
      <c r="AF6" s="126">
        <v>5</v>
      </c>
      <c r="AG6" s="126">
        <v>2</v>
      </c>
      <c r="AH6" s="322"/>
      <c r="AI6" s="126">
        <v>3</v>
      </c>
      <c r="AJ6" s="126">
        <v>5</v>
      </c>
      <c r="AK6" s="126">
        <v>5</v>
      </c>
      <c r="AL6" s="127">
        <v>5</v>
      </c>
      <c r="AM6" s="126">
        <v>2</v>
      </c>
      <c r="AN6" s="322"/>
      <c r="AO6" s="250">
        <v>3</v>
      </c>
      <c r="AP6" s="126">
        <v>5</v>
      </c>
      <c r="AQ6" s="126">
        <v>5</v>
      </c>
      <c r="AR6" s="126">
        <v>5</v>
      </c>
      <c r="AS6" s="126">
        <v>5</v>
      </c>
      <c r="AT6" s="322"/>
      <c r="AU6" s="126">
        <v>0</v>
      </c>
      <c r="AV6" s="127">
        <v>5</v>
      </c>
      <c r="AW6" s="127">
        <v>4</v>
      </c>
      <c r="AX6" s="126">
        <v>5</v>
      </c>
      <c r="AY6" s="126">
        <v>5</v>
      </c>
      <c r="AZ6" s="322"/>
      <c r="BA6" s="126">
        <v>4</v>
      </c>
      <c r="BB6" s="126">
        <v>5</v>
      </c>
      <c r="BC6" s="126">
        <v>5</v>
      </c>
      <c r="BD6" s="126">
        <v>5</v>
      </c>
      <c r="BE6" s="126">
        <v>2</v>
      </c>
      <c r="BF6" s="322"/>
      <c r="BG6" s="126">
        <v>2</v>
      </c>
      <c r="BH6" s="126">
        <v>4</v>
      </c>
      <c r="BI6" s="126">
        <v>5</v>
      </c>
      <c r="BJ6" s="127">
        <v>4</v>
      </c>
      <c r="BK6" s="127">
        <v>5</v>
      </c>
      <c r="BL6" s="322"/>
      <c r="BM6" s="126">
        <v>0</v>
      </c>
      <c r="BN6" s="113">
        <v>5</v>
      </c>
      <c r="BR6" s="340"/>
      <c r="BU6" s="126"/>
      <c r="BV6" s="126">
        <v>3</v>
      </c>
      <c r="BW6" s="126">
        <v>5</v>
      </c>
      <c r="BX6" s="126">
        <v>4</v>
      </c>
      <c r="BY6" s="337"/>
      <c r="BZ6" s="195">
        <f>SUM(BZ4:BZ5)</f>
        <v>2008</v>
      </c>
      <c r="CA6" s="113"/>
    </row>
    <row r="7" spans="1:80" ht="15.75">
      <c r="A7" s="315" t="s">
        <v>160</v>
      </c>
      <c r="B7" s="316"/>
      <c r="C7" s="129">
        <f>C6*8</f>
        <v>16</v>
      </c>
      <c r="D7" s="129">
        <f>D6*8</f>
        <v>40</v>
      </c>
      <c r="E7" s="129">
        <f>E6*8</f>
        <v>40</v>
      </c>
      <c r="F7" s="129">
        <f>F6*8</f>
        <v>40</v>
      </c>
      <c r="G7" s="129">
        <f>G6*8</f>
        <v>40</v>
      </c>
      <c r="H7" s="253"/>
      <c r="I7" s="129">
        <f t="shared" ref="I7:N7" si="0">I6*8</f>
        <v>0</v>
      </c>
      <c r="J7" s="129">
        <f t="shared" si="0"/>
        <v>40</v>
      </c>
      <c r="K7" s="129">
        <f t="shared" si="0"/>
        <v>40</v>
      </c>
      <c r="L7" s="129">
        <f t="shared" si="0"/>
        <v>40</v>
      </c>
      <c r="M7" s="129">
        <f t="shared" si="0"/>
        <v>40</v>
      </c>
      <c r="N7" s="129">
        <f t="shared" si="0"/>
        <v>8</v>
      </c>
      <c r="O7" s="253"/>
      <c r="P7" s="129">
        <f>P6*8</f>
        <v>24</v>
      </c>
      <c r="Q7" s="129">
        <f>Q6*8</f>
        <v>40</v>
      </c>
      <c r="R7" s="129">
        <f>R6*8</f>
        <v>32</v>
      </c>
      <c r="S7" s="129">
        <f>S6*8</f>
        <v>40</v>
      </c>
      <c r="T7" s="129">
        <f>T6*8</f>
        <v>24</v>
      </c>
      <c r="U7" s="253"/>
      <c r="V7" s="129">
        <f>V6*8</f>
        <v>16</v>
      </c>
      <c r="W7" s="129">
        <f>W6*8</f>
        <v>40</v>
      </c>
      <c r="X7" s="129">
        <f>X6*8</f>
        <v>40</v>
      </c>
      <c r="Y7" s="129">
        <f>Y6*8</f>
        <v>40</v>
      </c>
      <c r="Z7" s="129">
        <f>Z6*8</f>
        <v>32</v>
      </c>
      <c r="AA7" s="253"/>
      <c r="AB7" s="129">
        <f t="shared" ref="AB7:AG7" si="1">AB6*8</f>
        <v>0</v>
      </c>
      <c r="AC7" s="129">
        <f t="shared" si="1"/>
        <v>32</v>
      </c>
      <c r="AD7" s="129">
        <f t="shared" si="1"/>
        <v>40</v>
      </c>
      <c r="AE7" s="129">
        <f t="shared" si="1"/>
        <v>40</v>
      </c>
      <c r="AF7" s="129">
        <f t="shared" si="1"/>
        <v>40</v>
      </c>
      <c r="AG7" s="129">
        <f t="shared" si="1"/>
        <v>16</v>
      </c>
      <c r="AH7" s="253"/>
      <c r="AI7" s="129">
        <f>AI6*8</f>
        <v>24</v>
      </c>
      <c r="AJ7" s="129">
        <f>AJ6*8</f>
        <v>40</v>
      </c>
      <c r="AK7" s="129">
        <f>AK6*8</f>
        <v>40</v>
      </c>
      <c r="AL7" s="129">
        <f>AL6*8</f>
        <v>40</v>
      </c>
      <c r="AM7" s="129">
        <f>AM6*8</f>
        <v>16</v>
      </c>
      <c r="AN7" s="253"/>
      <c r="AO7" s="251">
        <f>AO6*8</f>
        <v>24</v>
      </c>
      <c r="AP7" s="129">
        <f>AP6*8</f>
        <v>40</v>
      </c>
      <c r="AQ7" s="129">
        <f>AQ6*8</f>
        <v>40</v>
      </c>
      <c r="AR7" s="129">
        <f>AR6*8</f>
        <v>40</v>
      </c>
      <c r="AS7" s="129">
        <f>AS6*8</f>
        <v>40</v>
      </c>
      <c r="AT7" s="253"/>
      <c r="AU7" s="129">
        <f>AU6*8</f>
        <v>0</v>
      </c>
      <c r="AV7" s="129">
        <f>AV6*8</f>
        <v>40</v>
      </c>
      <c r="AW7" s="129">
        <f>AW6*8</f>
        <v>32</v>
      </c>
      <c r="AX7" s="129">
        <f>AX6*8</f>
        <v>40</v>
      </c>
      <c r="AY7" s="129">
        <f>AY6*8</f>
        <v>40</v>
      </c>
      <c r="AZ7" s="253"/>
      <c r="BA7" s="129">
        <f t="shared" ref="BA7:BE7" si="2">BA6*8</f>
        <v>32</v>
      </c>
      <c r="BB7" s="129">
        <f t="shared" si="2"/>
        <v>40</v>
      </c>
      <c r="BC7" s="129">
        <f t="shared" si="2"/>
        <v>40</v>
      </c>
      <c r="BD7" s="129">
        <f t="shared" si="2"/>
        <v>40</v>
      </c>
      <c r="BE7" s="129">
        <f t="shared" si="2"/>
        <v>16</v>
      </c>
      <c r="BF7" s="253"/>
      <c r="BG7" s="129">
        <f>BG6*8</f>
        <v>16</v>
      </c>
      <c r="BH7" s="129">
        <f>BH6*8</f>
        <v>32</v>
      </c>
      <c r="BI7" s="129">
        <f>BI6*8</f>
        <v>40</v>
      </c>
      <c r="BJ7" s="129">
        <f>BJ6*8</f>
        <v>32</v>
      </c>
      <c r="BK7" s="129">
        <f>BK6*8</f>
        <v>40</v>
      </c>
      <c r="BL7" s="253"/>
      <c r="BM7" s="129">
        <f>BM6*8</f>
        <v>0</v>
      </c>
      <c r="BN7" s="129">
        <f>BN6*8</f>
        <v>40</v>
      </c>
      <c r="BO7" s="129">
        <f>BO6*8</f>
        <v>0</v>
      </c>
      <c r="BP7" s="129">
        <f>BP6*8</f>
        <v>0</v>
      </c>
      <c r="BQ7" s="129">
        <f>BQ6*8</f>
        <v>0</v>
      </c>
      <c r="BR7" s="253"/>
      <c r="BS7" s="129">
        <f t="shared" ref="BS7:BX7" si="3">BS6*8</f>
        <v>0</v>
      </c>
      <c r="BT7" s="129">
        <f t="shared" si="3"/>
        <v>0</v>
      </c>
      <c r="BU7" s="129">
        <f t="shared" si="3"/>
        <v>0</v>
      </c>
      <c r="BV7" s="129">
        <f t="shared" si="3"/>
        <v>24</v>
      </c>
      <c r="BW7" s="129">
        <f t="shared" si="3"/>
        <v>40</v>
      </c>
      <c r="BX7" s="129">
        <f t="shared" si="3"/>
        <v>32</v>
      </c>
      <c r="BY7" s="130"/>
      <c r="BZ7" s="128"/>
      <c r="CA7" s="113"/>
    </row>
    <row r="8" spans="1:80" ht="31.5">
      <c r="A8" s="344" t="s">
        <v>161</v>
      </c>
      <c r="B8" s="345"/>
      <c r="C8" s="346" t="s">
        <v>162</v>
      </c>
      <c r="D8" s="342"/>
      <c r="E8" s="342"/>
      <c r="F8" s="342"/>
      <c r="G8" s="347"/>
      <c r="H8" s="254" t="s">
        <v>163</v>
      </c>
      <c r="I8" s="342" t="s">
        <v>164</v>
      </c>
      <c r="J8" s="342"/>
      <c r="K8" s="342"/>
      <c r="L8" s="342"/>
      <c r="M8" s="342"/>
      <c r="N8" s="347"/>
      <c r="O8" s="254" t="s">
        <v>163</v>
      </c>
      <c r="P8" s="342" t="s">
        <v>165</v>
      </c>
      <c r="Q8" s="342"/>
      <c r="R8" s="342"/>
      <c r="S8" s="342"/>
      <c r="T8" s="347"/>
      <c r="U8" s="254" t="s">
        <v>163</v>
      </c>
      <c r="V8" s="342" t="s">
        <v>166</v>
      </c>
      <c r="W8" s="342"/>
      <c r="X8" s="342"/>
      <c r="Y8" s="342"/>
      <c r="Z8" s="343"/>
      <c r="AA8" s="254" t="s">
        <v>163</v>
      </c>
      <c r="AB8" s="342" t="s">
        <v>167</v>
      </c>
      <c r="AC8" s="342"/>
      <c r="AD8" s="342"/>
      <c r="AE8" s="342"/>
      <c r="AF8" s="342"/>
      <c r="AG8" s="343"/>
      <c r="AH8" s="254" t="s">
        <v>163</v>
      </c>
      <c r="AI8" s="342" t="s">
        <v>168</v>
      </c>
      <c r="AJ8" s="342"/>
      <c r="AK8" s="342"/>
      <c r="AL8" s="342"/>
      <c r="AM8" s="343"/>
      <c r="AN8" s="254" t="s">
        <v>163</v>
      </c>
      <c r="AO8" s="346" t="s">
        <v>169</v>
      </c>
      <c r="AP8" s="342"/>
      <c r="AQ8" s="342"/>
      <c r="AR8" s="342"/>
      <c r="AS8" s="343"/>
      <c r="AT8" s="131" t="s">
        <v>163</v>
      </c>
      <c r="AU8" s="341" t="s">
        <v>170</v>
      </c>
      <c r="AV8" s="342"/>
      <c r="AW8" s="342"/>
      <c r="AX8" s="342"/>
      <c r="AY8" s="343"/>
      <c r="AZ8" s="131" t="s">
        <v>163</v>
      </c>
      <c r="BA8" s="341" t="s">
        <v>171</v>
      </c>
      <c r="BB8" s="342"/>
      <c r="BC8" s="342"/>
      <c r="BD8" s="342"/>
      <c r="BE8" s="342"/>
      <c r="BF8" s="131" t="s">
        <v>163</v>
      </c>
      <c r="BG8" s="341" t="s">
        <v>172</v>
      </c>
      <c r="BH8" s="342"/>
      <c r="BI8" s="342"/>
      <c r="BJ8" s="342"/>
      <c r="BK8" s="343"/>
      <c r="BL8" s="131" t="s">
        <v>163</v>
      </c>
      <c r="BM8" s="341" t="s">
        <v>173</v>
      </c>
      <c r="BN8" s="342"/>
      <c r="BO8" s="342"/>
      <c r="BP8" s="342"/>
      <c r="BQ8" s="343"/>
      <c r="BR8" s="254" t="s">
        <v>163</v>
      </c>
      <c r="BS8" s="342" t="s">
        <v>174</v>
      </c>
      <c r="BT8" s="342"/>
      <c r="BU8" s="342"/>
      <c r="BV8" s="342"/>
      <c r="BW8" s="342"/>
      <c r="BX8" s="347"/>
      <c r="BY8" s="131" t="s">
        <v>163</v>
      </c>
      <c r="BZ8" s="132" t="s">
        <v>175</v>
      </c>
      <c r="CA8" s="132" t="s">
        <v>176</v>
      </c>
      <c r="CB8" s="132" t="s">
        <v>177</v>
      </c>
    </row>
    <row r="9" spans="1:80" ht="22.5" customHeight="1">
      <c r="A9" s="348" t="s">
        <v>178</v>
      </c>
      <c r="B9" s="349"/>
      <c r="C9" s="197" t="s">
        <v>141</v>
      </c>
      <c r="D9" s="197" t="s">
        <v>143</v>
      </c>
      <c r="E9" s="197" t="s">
        <v>145</v>
      </c>
      <c r="F9" s="197" t="s">
        <v>147</v>
      </c>
      <c r="G9" s="197" t="s">
        <v>149</v>
      </c>
      <c r="H9" s="197"/>
      <c r="I9" s="197" t="s">
        <v>141</v>
      </c>
      <c r="J9" s="198" t="s">
        <v>143</v>
      </c>
      <c r="K9" s="198" t="s">
        <v>145</v>
      </c>
      <c r="L9" s="198" t="s">
        <v>147</v>
      </c>
      <c r="M9" s="198" t="s">
        <v>149</v>
      </c>
      <c r="N9" s="198" t="s">
        <v>179</v>
      </c>
      <c r="O9" s="198"/>
      <c r="P9" s="197" t="s">
        <v>141</v>
      </c>
      <c r="Q9" s="198" t="s">
        <v>143</v>
      </c>
      <c r="R9" s="198" t="s">
        <v>145</v>
      </c>
      <c r="S9" s="198" t="s">
        <v>147</v>
      </c>
      <c r="T9" s="198" t="s">
        <v>149</v>
      </c>
      <c r="U9" s="198"/>
      <c r="V9" s="197" t="s">
        <v>141</v>
      </c>
      <c r="W9" s="197" t="s">
        <v>143</v>
      </c>
      <c r="X9" s="197" t="s">
        <v>145</v>
      </c>
      <c r="Y9" s="197" t="s">
        <v>147</v>
      </c>
      <c r="Z9" s="197" t="s">
        <v>149</v>
      </c>
      <c r="AA9" s="198"/>
      <c r="AB9" s="197" t="s">
        <v>141</v>
      </c>
      <c r="AC9" s="198" t="s">
        <v>143</v>
      </c>
      <c r="AD9" s="198" t="s">
        <v>145</v>
      </c>
      <c r="AE9" s="198" t="s">
        <v>147</v>
      </c>
      <c r="AF9" s="198" t="s">
        <v>149</v>
      </c>
      <c r="AG9" s="198" t="s">
        <v>179</v>
      </c>
      <c r="AH9" s="198"/>
      <c r="AI9" s="197" t="s">
        <v>141</v>
      </c>
      <c r="AJ9" s="198" t="s">
        <v>143</v>
      </c>
      <c r="AK9" s="198" t="s">
        <v>145</v>
      </c>
      <c r="AL9" s="198" t="s">
        <v>147</v>
      </c>
      <c r="AM9" s="197" t="s">
        <v>149</v>
      </c>
      <c r="AN9" s="198"/>
      <c r="AO9" s="197" t="s">
        <v>141</v>
      </c>
      <c r="AP9" s="197" t="s">
        <v>143</v>
      </c>
      <c r="AQ9" s="197" t="s">
        <v>145</v>
      </c>
      <c r="AR9" s="197" t="s">
        <v>147</v>
      </c>
      <c r="AS9" s="197" t="s">
        <v>149</v>
      </c>
      <c r="AT9" s="198"/>
      <c r="AU9" s="197" t="s">
        <v>141</v>
      </c>
      <c r="AV9" s="198" t="s">
        <v>143</v>
      </c>
      <c r="AW9" s="198" t="s">
        <v>145</v>
      </c>
      <c r="AX9" s="198" t="s">
        <v>147</v>
      </c>
      <c r="AY9" s="198" t="s">
        <v>149</v>
      </c>
      <c r="AZ9" s="198"/>
      <c r="BA9" s="197" t="s">
        <v>141</v>
      </c>
      <c r="BB9" s="198" t="s">
        <v>143</v>
      </c>
      <c r="BC9" s="198" t="s">
        <v>145</v>
      </c>
      <c r="BD9" s="198" t="s">
        <v>147</v>
      </c>
      <c r="BE9" s="198" t="s">
        <v>149</v>
      </c>
      <c r="BF9" s="198"/>
      <c r="BG9" s="197" t="s">
        <v>141</v>
      </c>
      <c r="BH9" s="198" t="s">
        <v>143</v>
      </c>
      <c r="BI9" s="198" t="s">
        <v>145</v>
      </c>
      <c r="BJ9" s="198" t="s">
        <v>147</v>
      </c>
      <c r="BK9" s="198" t="s">
        <v>149</v>
      </c>
      <c r="BL9" s="198"/>
      <c r="BM9" s="197" t="s">
        <v>141</v>
      </c>
      <c r="BN9" s="198" t="s">
        <v>143</v>
      </c>
      <c r="BO9" s="199" t="s">
        <v>17</v>
      </c>
      <c r="BP9" s="199" t="s">
        <v>17</v>
      </c>
      <c r="BQ9" s="199" t="s">
        <v>17</v>
      </c>
      <c r="BR9" s="198"/>
      <c r="BS9" s="199" t="s">
        <v>17</v>
      </c>
      <c r="BT9" s="199" t="s">
        <v>17</v>
      </c>
      <c r="BU9" s="199" t="s">
        <v>17</v>
      </c>
      <c r="BV9" s="200" t="s">
        <v>147</v>
      </c>
      <c r="BW9" s="200" t="s">
        <v>149</v>
      </c>
      <c r="BX9" s="200" t="s">
        <v>179</v>
      </c>
      <c r="BY9" s="133"/>
      <c r="BZ9" s="132"/>
      <c r="CA9" s="132"/>
      <c r="CB9" s="132"/>
    </row>
    <row r="10" spans="1:80" ht="31.5" customHeight="1">
      <c r="A10" s="132" t="s">
        <v>141</v>
      </c>
      <c r="B10" s="134" t="s">
        <v>142</v>
      </c>
      <c r="C10" s="139">
        <v>9</v>
      </c>
      <c r="D10" s="136">
        <v>22</v>
      </c>
      <c r="E10" s="136">
        <v>22</v>
      </c>
      <c r="F10" s="136">
        <v>22</v>
      </c>
      <c r="G10" s="136">
        <v>22</v>
      </c>
      <c r="H10" s="138">
        <f>SUM(C10:G10)</f>
        <v>97</v>
      </c>
      <c r="I10" s="137"/>
      <c r="J10" s="136">
        <v>22</v>
      </c>
      <c r="K10" s="136">
        <v>22</v>
      </c>
      <c r="L10" s="136">
        <v>22</v>
      </c>
      <c r="M10" s="136">
        <v>22</v>
      </c>
      <c r="N10" s="139">
        <v>4</v>
      </c>
      <c r="O10" s="138">
        <f>SUM(I10:N10)</f>
        <v>92</v>
      </c>
      <c r="P10" s="136">
        <v>13</v>
      </c>
      <c r="Q10" s="136">
        <v>22</v>
      </c>
      <c r="R10" s="139">
        <v>18</v>
      </c>
      <c r="S10" s="136">
        <v>22</v>
      </c>
      <c r="T10" s="136">
        <v>14</v>
      </c>
      <c r="U10" s="138">
        <f>SUM(P10:T10)</f>
        <v>89</v>
      </c>
      <c r="V10" s="139">
        <v>9</v>
      </c>
      <c r="W10" s="136">
        <v>22</v>
      </c>
      <c r="X10" s="136">
        <v>22</v>
      </c>
      <c r="Y10" s="135">
        <v>22</v>
      </c>
      <c r="Z10" s="139">
        <v>18</v>
      </c>
      <c r="AA10" s="138">
        <f>SUM(V10:Z10)</f>
        <v>93</v>
      </c>
      <c r="AB10" s="139">
        <v>0</v>
      </c>
      <c r="AC10" s="137">
        <v>18</v>
      </c>
      <c r="AD10" s="136">
        <v>22</v>
      </c>
      <c r="AE10" s="136">
        <v>22</v>
      </c>
      <c r="AF10" s="136">
        <v>22</v>
      </c>
      <c r="AG10" s="139">
        <v>9</v>
      </c>
      <c r="AH10" s="138">
        <f>SUM(AB10:AG10)</f>
        <v>93</v>
      </c>
      <c r="AI10" s="136">
        <v>13</v>
      </c>
      <c r="AJ10" s="136">
        <v>22</v>
      </c>
      <c r="AK10" s="136">
        <v>22</v>
      </c>
      <c r="AL10" s="136">
        <v>22</v>
      </c>
      <c r="AM10" s="139">
        <v>9</v>
      </c>
      <c r="AN10" s="138">
        <f>SUM(AI10:AM10)</f>
        <v>88</v>
      </c>
      <c r="AO10" s="136">
        <v>13</v>
      </c>
      <c r="AP10" s="136">
        <v>22</v>
      </c>
      <c r="AQ10" s="136">
        <v>22</v>
      </c>
      <c r="AR10" s="136">
        <v>22</v>
      </c>
      <c r="AS10" s="136">
        <v>22</v>
      </c>
      <c r="AT10" s="138">
        <f>SUM(AO10:AS10)</f>
        <v>101</v>
      </c>
      <c r="AU10" s="137"/>
      <c r="AV10" s="135">
        <v>22</v>
      </c>
      <c r="AW10" s="139">
        <v>18</v>
      </c>
      <c r="AX10" s="136">
        <v>22</v>
      </c>
      <c r="AY10" s="136">
        <v>22</v>
      </c>
      <c r="AZ10" s="138">
        <f>SUM(AU10:AY10)</f>
        <v>84</v>
      </c>
      <c r="BA10" s="139">
        <v>18</v>
      </c>
      <c r="BB10" s="136">
        <v>22</v>
      </c>
      <c r="BC10" s="136">
        <v>22</v>
      </c>
      <c r="BD10" s="136">
        <v>22</v>
      </c>
      <c r="BE10" s="139">
        <v>9</v>
      </c>
      <c r="BF10" s="138">
        <f>SUM(BA10:BE10)</f>
        <v>93</v>
      </c>
      <c r="BG10" s="139">
        <v>9</v>
      </c>
      <c r="BH10" s="139">
        <v>18</v>
      </c>
      <c r="BI10" s="136">
        <v>22</v>
      </c>
      <c r="BJ10" s="137">
        <v>18</v>
      </c>
      <c r="BK10" s="136">
        <v>22</v>
      </c>
      <c r="BL10" s="138">
        <f>SUM(BG10:BK10)</f>
        <v>89</v>
      </c>
      <c r="BM10" s="137"/>
      <c r="BN10" s="136">
        <v>17</v>
      </c>
      <c r="BO10" s="139"/>
      <c r="BP10" s="139"/>
      <c r="BQ10" s="139"/>
      <c r="BR10" s="138">
        <f>SUM(BM10:BQ10)</f>
        <v>17</v>
      </c>
      <c r="BS10" s="140"/>
      <c r="BT10" s="139"/>
      <c r="BU10" s="139"/>
      <c r="BV10" s="136">
        <v>13</v>
      </c>
      <c r="BW10" s="136">
        <v>22</v>
      </c>
      <c r="BX10" s="139">
        <v>19</v>
      </c>
      <c r="BY10" s="138">
        <f>SUM(BS10:BX10)</f>
        <v>54</v>
      </c>
      <c r="BZ10" s="238">
        <f>H10+O10+U10+AA10+AH10+AN10+AT10+AZ10+BF10+BL10+BR10+BY10</f>
        <v>990</v>
      </c>
      <c r="CA10" s="132">
        <f>SUM(BY10++BR10+BL10+BF10+AZ10+AT10+AN10+AH10+AA10+U10+O10+H10)</f>
        <v>990</v>
      </c>
      <c r="CB10" s="132"/>
    </row>
    <row r="11" spans="1:80" ht="62.25" customHeight="1">
      <c r="A11" s="132" t="s">
        <v>143</v>
      </c>
      <c r="B11" s="134" t="s">
        <v>144</v>
      </c>
      <c r="C11" s="139">
        <v>1</v>
      </c>
      <c r="D11" s="136">
        <v>3</v>
      </c>
      <c r="E11" s="140">
        <v>3</v>
      </c>
      <c r="F11" s="140">
        <v>3</v>
      </c>
      <c r="G11" s="140">
        <v>3</v>
      </c>
      <c r="H11" s="138">
        <f>SUM(C11:G11)</f>
        <v>13</v>
      </c>
      <c r="I11" s="137"/>
      <c r="J11" s="140">
        <v>3</v>
      </c>
      <c r="K11" s="140">
        <v>3</v>
      </c>
      <c r="L11" s="140">
        <v>3</v>
      </c>
      <c r="M11" s="140">
        <v>3</v>
      </c>
      <c r="N11" s="139">
        <v>1</v>
      </c>
      <c r="O11" s="138">
        <f>SUM(I11:N11)</f>
        <v>13</v>
      </c>
      <c r="P11" s="139">
        <v>2</v>
      </c>
      <c r="Q11" s="140">
        <v>3</v>
      </c>
      <c r="R11" s="140">
        <v>2</v>
      </c>
      <c r="S11" s="140">
        <v>3</v>
      </c>
      <c r="T11" s="139">
        <v>2</v>
      </c>
      <c r="U11" s="138">
        <f>SUM(P11:T11)</f>
        <v>12</v>
      </c>
      <c r="V11" s="139">
        <v>1</v>
      </c>
      <c r="W11" s="140">
        <v>3</v>
      </c>
      <c r="X11" s="140">
        <v>3</v>
      </c>
      <c r="Y11" s="141">
        <v>3</v>
      </c>
      <c r="Z11" s="140">
        <v>2</v>
      </c>
      <c r="AA11" s="138">
        <f>SUM(V11:Z11)</f>
        <v>12</v>
      </c>
      <c r="AB11" s="139">
        <v>0</v>
      </c>
      <c r="AC11" s="141">
        <v>2</v>
      </c>
      <c r="AD11" s="140">
        <v>3</v>
      </c>
      <c r="AE11" s="139">
        <v>3</v>
      </c>
      <c r="AF11" s="139">
        <v>3</v>
      </c>
      <c r="AG11" s="139">
        <v>1</v>
      </c>
      <c r="AH11" s="138">
        <f>SUM(AB11:AG11)</f>
        <v>12</v>
      </c>
      <c r="AI11" s="139">
        <v>2</v>
      </c>
      <c r="AJ11" s="140">
        <v>3</v>
      </c>
      <c r="AK11" s="140">
        <v>3</v>
      </c>
      <c r="AL11" s="140">
        <v>3</v>
      </c>
      <c r="AM11" s="139">
        <v>1</v>
      </c>
      <c r="AN11" s="138">
        <f>SUM(AI11:AM11)</f>
        <v>12</v>
      </c>
      <c r="AO11" s="140">
        <v>2</v>
      </c>
      <c r="AP11" s="140">
        <v>3</v>
      </c>
      <c r="AQ11" s="140">
        <v>3</v>
      </c>
      <c r="AR11" s="140">
        <v>3</v>
      </c>
      <c r="AS11" s="140">
        <v>3</v>
      </c>
      <c r="AT11" s="138">
        <f>SUM(AO11:AS11)</f>
        <v>14</v>
      </c>
      <c r="AU11" s="137"/>
      <c r="AV11" s="141">
        <v>3</v>
      </c>
      <c r="AW11" s="140">
        <v>2</v>
      </c>
      <c r="AX11" s="140">
        <v>3</v>
      </c>
      <c r="AY11" s="140">
        <v>3</v>
      </c>
      <c r="AZ11" s="138">
        <f>SUM(AU11:AY11)</f>
        <v>11</v>
      </c>
      <c r="BA11" s="140">
        <v>2</v>
      </c>
      <c r="BB11" s="140">
        <v>3</v>
      </c>
      <c r="BC11" s="140">
        <v>3</v>
      </c>
      <c r="BD11" s="140">
        <v>3</v>
      </c>
      <c r="BE11" s="139">
        <v>1</v>
      </c>
      <c r="BF11" s="138">
        <f>SUM(BA11:BE11)</f>
        <v>12</v>
      </c>
      <c r="BG11" s="139">
        <v>1</v>
      </c>
      <c r="BH11" s="140">
        <v>2</v>
      </c>
      <c r="BI11" s="140">
        <v>3</v>
      </c>
      <c r="BJ11" s="141">
        <v>2</v>
      </c>
      <c r="BK11" s="140">
        <v>3</v>
      </c>
      <c r="BL11" s="138">
        <f>SUM(BG11:BK11)</f>
        <v>11</v>
      </c>
      <c r="BM11" s="137"/>
      <c r="BN11" s="140">
        <v>7</v>
      </c>
      <c r="BO11" s="139"/>
      <c r="BP11" s="139"/>
      <c r="BQ11" s="139"/>
      <c r="BR11" s="138">
        <f>SUM(BM11:BQ11)</f>
        <v>7</v>
      </c>
      <c r="BS11" s="140"/>
      <c r="BT11" s="139"/>
      <c r="BU11" s="139"/>
      <c r="BV11" s="139">
        <v>2</v>
      </c>
      <c r="BW11" s="140">
        <v>2</v>
      </c>
      <c r="BX11" s="140">
        <v>2</v>
      </c>
      <c r="BY11" s="138">
        <f>SUM(BS11:BX11)</f>
        <v>6</v>
      </c>
      <c r="BZ11" s="196">
        <f>H11+O11+U11+AA11+AH11+AN11+AT11+AZ11+BF11+BL11+BR11+BY11</f>
        <v>135</v>
      </c>
      <c r="CA11" s="132">
        <f>SUM(BY11++BR11+BL11+BF11+AZ11+AT11+AN11+AH11+AA11+U11+O11+H11)</f>
        <v>135</v>
      </c>
      <c r="CB11" s="132"/>
    </row>
    <row r="12" spans="1:80" ht="63">
      <c r="A12" s="132" t="s">
        <v>145</v>
      </c>
      <c r="B12" s="134" t="s">
        <v>146</v>
      </c>
      <c r="C12" s="139">
        <v>2</v>
      </c>
      <c r="D12" s="136">
        <v>5</v>
      </c>
      <c r="E12" s="140">
        <v>5</v>
      </c>
      <c r="F12" s="140">
        <v>5</v>
      </c>
      <c r="G12" s="140">
        <v>5</v>
      </c>
      <c r="H12" s="138">
        <f>SUM(C12:G12)</f>
        <v>22</v>
      </c>
      <c r="I12" s="137"/>
      <c r="J12" s="140">
        <v>5</v>
      </c>
      <c r="K12" s="140">
        <v>5</v>
      </c>
      <c r="L12" s="140">
        <v>5</v>
      </c>
      <c r="M12" s="140">
        <v>5</v>
      </c>
      <c r="N12" s="139">
        <v>1</v>
      </c>
      <c r="O12" s="138">
        <f t="shared" ref="O12:O14" si="4">SUM(I12:N12)</f>
        <v>21</v>
      </c>
      <c r="P12" s="140">
        <v>3</v>
      </c>
      <c r="Q12" s="140">
        <v>5</v>
      </c>
      <c r="R12" s="139">
        <v>4</v>
      </c>
      <c r="S12" s="140">
        <v>5</v>
      </c>
      <c r="T12" s="140">
        <v>2</v>
      </c>
      <c r="U12" s="138">
        <f>SUM(P12:T12)</f>
        <v>19</v>
      </c>
      <c r="V12" s="139">
        <v>2</v>
      </c>
      <c r="W12" s="140">
        <v>5</v>
      </c>
      <c r="X12" s="140">
        <v>5</v>
      </c>
      <c r="Y12" s="141">
        <v>5</v>
      </c>
      <c r="Z12" s="139">
        <v>4</v>
      </c>
      <c r="AA12" s="138">
        <f>SUM(V12:Z12)</f>
        <v>21</v>
      </c>
      <c r="AB12" s="139">
        <v>0</v>
      </c>
      <c r="AC12" s="137">
        <v>4</v>
      </c>
      <c r="AD12" s="140">
        <v>5</v>
      </c>
      <c r="AE12" s="140">
        <v>5</v>
      </c>
      <c r="AF12" s="140">
        <v>5</v>
      </c>
      <c r="AG12" s="139">
        <v>2</v>
      </c>
      <c r="AH12" s="138">
        <f>SUM(AB12:AG12)</f>
        <v>21</v>
      </c>
      <c r="AI12" s="140">
        <v>3</v>
      </c>
      <c r="AJ12" s="140">
        <v>5</v>
      </c>
      <c r="AK12" s="140">
        <v>5</v>
      </c>
      <c r="AL12" s="140">
        <v>5</v>
      </c>
      <c r="AM12" s="139">
        <v>2</v>
      </c>
      <c r="AN12" s="138">
        <f>SUM(AI12:AM12)</f>
        <v>20</v>
      </c>
      <c r="AO12" s="140">
        <v>3</v>
      </c>
      <c r="AP12" s="140">
        <v>5</v>
      </c>
      <c r="AQ12" s="140">
        <v>5</v>
      </c>
      <c r="AR12" s="140">
        <v>5</v>
      </c>
      <c r="AS12" s="140">
        <v>5</v>
      </c>
      <c r="AT12" s="138">
        <f>SUM(AO12:AS12)</f>
        <v>23</v>
      </c>
      <c r="AU12" s="137"/>
      <c r="AV12" s="141">
        <v>5</v>
      </c>
      <c r="AW12" s="139">
        <v>4</v>
      </c>
      <c r="AX12" s="140">
        <v>5</v>
      </c>
      <c r="AY12" s="140">
        <v>5</v>
      </c>
      <c r="AZ12" s="138">
        <f>SUM(AU12:AY12)</f>
        <v>19</v>
      </c>
      <c r="BA12" s="139">
        <v>4</v>
      </c>
      <c r="BB12" s="140">
        <v>5</v>
      </c>
      <c r="BC12" s="140">
        <v>5</v>
      </c>
      <c r="BD12" s="140">
        <v>5</v>
      </c>
      <c r="BE12" s="139">
        <v>2</v>
      </c>
      <c r="BF12" s="138">
        <f>SUM(BA12:BE12)</f>
        <v>21</v>
      </c>
      <c r="BG12" s="139">
        <v>2</v>
      </c>
      <c r="BH12" s="139">
        <v>4</v>
      </c>
      <c r="BI12" s="140">
        <v>5</v>
      </c>
      <c r="BJ12" s="137">
        <v>4</v>
      </c>
      <c r="BK12" s="140">
        <v>5</v>
      </c>
      <c r="BL12" s="138">
        <f>SUM(BG12:BK12)</f>
        <v>20</v>
      </c>
      <c r="BM12" s="137"/>
      <c r="BN12" s="140">
        <v>6</v>
      </c>
      <c r="BO12" s="139"/>
      <c r="BP12" s="139"/>
      <c r="BQ12" s="139"/>
      <c r="BR12" s="138">
        <f>SUM(BM12:BQ12)</f>
        <v>6</v>
      </c>
      <c r="BS12" s="139"/>
      <c r="BT12" s="139"/>
      <c r="BU12" s="139"/>
      <c r="BV12" s="140">
        <v>3</v>
      </c>
      <c r="BW12" s="140">
        <v>5</v>
      </c>
      <c r="BX12" s="139">
        <v>4</v>
      </c>
      <c r="BY12" s="138">
        <f>SUM(BS12:BX12)</f>
        <v>12</v>
      </c>
      <c r="BZ12" s="196">
        <f t="shared" ref="BZ12:BZ14" si="5">H12+O12+U12+AA12+AH12+AN12+AT12+AZ12+BF12+BL12+BR12+BY12</f>
        <v>225</v>
      </c>
      <c r="CA12" s="132">
        <f>SUM(BY12++BR12+BL12+BF12+AZ12+AT12+AN12+AH12+AA12+U12+O12+H12)</f>
        <v>225</v>
      </c>
      <c r="CB12" s="132"/>
    </row>
    <row r="13" spans="1:80" ht="31.5">
      <c r="A13" s="132" t="s">
        <v>147</v>
      </c>
      <c r="B13" s="134" t="s">
        <v>148</v>
      </c>
      <c r="C13" s="139">
        <v>2</v>
      </c>
      <c r="D13" s="136">
        <v>6</v>
      </c>
      <c r="E13" s="140">
        <v>6</v>
      </c>
      <c r="F13" s="140">
        <v>6</v>
      </c>
      <c r="G13" s="140">
        <v>6</v>
      </c>
      <c r="H13" s="138">
        <f>SUM(C13:G13)</f>
        <v>26</v>
      </c>
      <c r="I13" s="137"/>
      <c r="J13" s="140">
        <v>6</v>
      </c>
      <c r="K13" s="140">
        <v>6</v>
      </c>
      <c r="L13" s="140">
        <v>6</v>
      </c>
      <c r="M13" s="140">
        <v>6</v>
      </c>
      <c r="N13" s="139">
        <v>1</v>
      </c>
      <c r="O13" s="138">
        <f t="shared" si="4"/>
        <v>25</v>
      </c>
      <c r="P13" s="139">
        <v>4</v>
      </c>
      <c r="Q13" s="140">
        <v>6</v>
      </c>
      <c r="R13" s="140">
        <v>5</v>
      </c>
      <c r="S13" s="140">
        <v>6</v>
      </c>
      <c r="T13" s="139">
        <v>4</v>
      </c>
      <c r="U13" s="138">
        <f>SUM(P13:T13)</f>
        <v>25</v>
      </c>
      <c r="V13" s="139">
        <v>2</v>
      </c>
      <c r="W13" s="140">
        <v>6</v>
      </c>
      <c r="X13" s="140">
        <v>6</v>
      </c>
      <c r="Y13" s="141">
        <v>6</v>
      </c>
      <c r="Z13" s="140">
        <v>5</v>
      </c>
      <c r="AA13" s="138">
        <f>SUM(V13:Z13)</f>
        <v>25</v>
      </c>
      <c r="AB13" s="139">
        <v>0</v>
      </c>
      <c r="AC13" s="141">
        <v>5</v>
      </c>
      <c r="AD13" s="140">
        <v>6</v>
      </c>
      <c r="AE13" s="139">
        <v>6</v>
      </c>
      <c r="AF13" s="139">
        <v>6</v>
      </c>
      <c r="AG13" s="139">
        <v>2</v>
      </c>
      <c r="AH13" s="138">
        <f>SUM(AB13:AG13)</f>
        <v>25</v>
      </c>
      <c r="AI13" s="139">
        <v>4</v>
      </c>
      <c r="AJ13" s="140">
        <v>6</v>
      </c>
      <c r="AK13" s="140">
        <v>6</v>
      </c>
      <c r="AL13" s="140">
        <v>6</v>
      </c>
      <c r="AM13" s="139">
        <v>2</v>
      </c>
      <c r="AN13" s="138">
        <f>SUM(AI13:AM13)</f>
        <v>24</v>
      </c>
      <c r="AO13" s="140">
        <v>4</v>
      </c>
      <c r="AP13" s="140">
        <v>6</v>
      </c>
      <c r="AQ13" s="140">
        <v>6</v>
      </c>
      <c r="AR13" s="140">
        <v>6</v>
      </c>
      <c r="AS13" s="140">
        <v>6</v>
      </c>
      <c r="AT13" s="138">
        <f>SUM(AO13:AS13)</f>
        <v>28</v>
      </c>
      <c r="AU13" s="137"/>
      <c r="AV13" s="141">
        <v>6</v>
      </c>
      <c r="AW13" s="140">
        <v>5</v>
      </c>
      <c r="AX13" s="140">
        <v>6</v>
      </c>
      <c r="AY13" s="140">
        <v>6</v>
      </c>
      <c r="AZ13" s="138">
        <f>SUM(AU13:AY13)</f>
        <v>23</v>
      </c>
      <c r="BA13" s="140">
        <v>5</v>
      </c>
      <c r="BB13" s="140">
        <v>6</v>
      </c>
      <c r="BC13" s="140">
        <v>6</v>
      </c>
      <c r="BD13" s="140">
        <v>6</v>
      </c>
      <c r="BE13" s="139">
        <v>2</v>
      </c>
      <c r="BF13" s="138">
        <f>SUM(BA13:BE13)</f>
        <v>25</v>
      </c>
      <c r="BG13" s="139">
        <v>2</v>
      </c>
      <c r="BH13" s="140">
        <v>5</v>
      </c>
      <c r="BI13" s="140">
        <v>6</v>
      </c>
      <c r="BJ13" s="141">
        <v>5</v>
      </c>
      <c r="BK13" s="140">
        <v>6</v>
      </c>
      <c r="BL13" s="138">
        <f>SUM(BG13:BK13)</f>
        <v>24</v>
      </c>
      <c r="BM13" s="137"/>
      <c r="BN13" s="140">
        <v>5</v>
      </c>
      <c r="BO13" s="139"/>
      <c r="BP13" s="139"/>
      <c r="BQ13" s="139"/>
      <c r="BR13" s="138">
        <f>SUM(BM13:BQ13)</f>
        <v>5</v>
      </c>
      <c r="BS13" s="140"/>
      <c r="BT13" s="139"/>
      <c r="BU13" s="139"/>
      <c r="BV13" s="139">
        <v>4</v>
      </c>
      <c r="BW13" s="140">
        <v>6</v>
      </c>
      <c r="BX13" s="140">
        <v>5</v>
      </c>
      <c r="BY13" s="138">
        <f>SUM(BS13:BX13)</f>
        <v>15</v>
      </c>
      <c r="BZ13" s="196">
        <f t="shared" si="5"/>
        <v>270</v>
      </c>
      <c r="CA13" s="132">
        <f>SUM(BY13++BR13+BL13+BF13+AZ13+AT13+AN13+AH13+AA13+U13+O13+H13)</f>
        <v>270</v>
      </c>
      <c r="CB13" s="132"/>
    </row>
    <row r="14" spans="1:80" ht="31.5">
      <c r="A14" s="132" t="s">
        <v>149</v>
      </c>
      <c r="B14" s="134" t="s">
        <v>150</v>
      </c>
      <c r="C14" s="139">
        <v>2</v>
      </c>
      <c r="D14" s="136">
        <v>4</v>
      </c>
      <c r="E14" s="140">
        <v>4</v>
      </c>
      <c r="F14" s="140">
        <v>4</v>
      </c>
      <c r="G14" s="140">
        <v>4</v>
      </c>
      <c r="H14" s="138">
        <f>SUM(C14:G14)</f>
        <v>18</v>
      </c>
      <c r="I14" s="137"/>
      <c r="J14" s="140">
        <v>4</v>
      </c>
      <c r="K14" s="140">
        <v>4</v>
      </c>
      <c r="L14" s="140">
        <v>4</v>
      </c>
      <c r="M14" s="140">
        <v>4</v>
      </c>
      <c r="N14" s="139">
        <v>1</v>
      </c>
      <c r="O14" s="138">
        <f t="shared" si="4"/>
        <v>17</v>
      </c>
      <c r="P14" s="139">
        <v>2</v>
      </c>
      <c r="Q14" s="140">
        <v>4</v>
      </c>
      <c r="R14" s="140">
        <v>3</v>
      </c>
      <c r="S14" s="140">
        <v>4</v>
      </c>
      <c r="T14" s="139">
        <v>2</v>
      </c>
      <c r="U14" s="138">
        <f>SUM(P14:T14)</f>
        <v>15</v>
      </c>
      <c r="V14" s="139">
        <v>2</v>
      </c>
      <c r="W14" s="140">
        <v>4</v>
      </c>
      <c r="X14" s="140">
        <v>4</v>
      </c>
      <c r="Y14" s="141">
        <v>4</v>
      </c>
      <c r="Z14" s="140">
        <v>3</v>
      </c>
      <c r="AA14" s="138">
        <f>SUM(V14:Z14)</f>
        <v>17</v>
      </c>
      <c r="AB14" s="139">
        <v>0</v>
      </c>
      <c r="AC14" s="141">
        <v>3</v>
      </c>
      <c r="AD14" s="140">
        <v>4</v>
      </c>
      <c r="AE14" s="139">
        <v>4</v>
      </c>
      <c r="AF14" s="139">
        <v>4</v>
      </c>
      <c r="AG14" s="139">
        <v>2</v>
      </c>
      <c r="AH14" s="138">
        <f>SUM(AB14:AG14)</f>
        <v>17</v>
      </c>
      <c r="AI14" s="139">
        <v>2</v>
      </c>
      <c r="AJ14" s="140">
        <v>4</v>
      </c>
      <c r="AK14" s="140">
        <v>4</v>
      </c>
      <c r="AL14" s="140">
        <v>4</v>
      </c>
      <c r="AM14" s="139">
        <v>2</v>
      </c>
      <c r="AN14" s="138">
        <f>SUM(AI14:AM14)</f>
        <v>16</v>
      </c>
      <c r="AO14" s="140">
        <v>2</v>
      </c>
      <c r="AP14" s="140">
        <v>4</v>
      </c>
      <c r="AQ14" s="140">
        <v>4</v>
      </c>
      <c r="AR14" s="140">
        <v>4</v>
      </c>
      <c r="AS14" s="140">
        <v>4</v>
      </c>
      <c r="AT14" s="138">
        <f>SUM(AO14:AS14)</f>
        <v>18</v>
      </c>
      <c r="AU14" s="137"/>
      <c r="AV14" s="141">
        <v>4</v>
      </c>
      <c r="AW14" s="140">
        <v>3</v>
      </c>
      <c r="AX14" s="140">
        <v>4</v>
      </c>
      <c r="AY14" s="140">
        <v>4</v>
      </c>
      <c r="AZ14" s="138">
        <f>SUM(AU14:AY14)</f>
        <v>15</v>
      </c>
      <c r="BA14" s="140">
        <v>3</v>
      </c>
      <c r="BB14" s="140">
        <v>4</v>
      </c>
      <c r="BC14" s="140">
        <v>4</v>
      </c>
      <c r="BD14" s="140">
        <v>4</v>
      </c>
      <c r="BE14" s="139">
        <v>2</v>
      </c>
      <c r="BF14" s="138">
        <f>SUM(BA14:BE14)</f>
        <v>17</v>
      </c>
      <c r="BG14" s="139">
        <v>2</v>
      </c>
      <c r="BH14" s="140">
        <v>3</v>
      </c>
      <c r="BI14" s="140">
        <v>4</v>
      </c>
      <c r="BJ14" s="141">
        <v>3</v>
      </c>
      <c r="BK14" s="140">
        <v>4</v>
      </c>
      <c r="BL14" s="138">
        <f>SUM(BG14:BK14)</f>
        <v>16</v>
      </c>
      <c r="BM14" s="137"/>
      <c r="BN14" s="140">
        <v>5</v>
      </c>
      <c r="BO14" s="139"/>
      <c r="BP14" s="139"/>
      <c r="BQ14" s="139"/>
      <c r="BR14" s="138">
        <f>SUM(BM14:BQ14)</f>
        <v>5</v>
      </c>
      <c r="BS14" s="140"/>
      <c r="BT14" s="139"/>
      <c r="BU14" s="139"/>
      <c r="BV14" s="139">
        <v>2</v>
      </c>
      <c r="BW14" s="140">
        <v>5</v>
      </c>
      <c r="BX14" s="140">
        <v>2</v>
      </c>
      <c r="BY14" s="138">
        <f>SUM(BS14:BX14)</f>
        <v>9</v>
      </c>
      <c r="BZ14" s="196">
        <f t="shared" si="5"/>
        <v>180</v>
      </c>
      <c r="CA14" s="132">
        <f>SUM(BY14++BR14+BL14+BF14+AZ14+AT14+AN14+AH14+AA14+U14+O14+H14)</f>
        <v>180</v>
      </c>
      <c r="CB14" s="132"/>
    </row>
    <row r="15" spans="1:80" ht="29.25" customHeight="1">
      <c r="A15" s="350" t="s">
        <v>180</v>
      </c>
      <c r="B15" s="351"/>
      <c r="C15" s="158">
        <f t="shared" ref="C15:AH15" si="6">SUM(C10:C14)</f>
        <v>16</v>
      </c>
      <c r="D15" s="158">
        <f t="shared" si="6"/>
        <v>40</v>
      </c>
      <c r="E15" s="158">
        <f t="shared" si="6"/>
        <v>40</v>
      </c>
      <c r="F15" s="158">
        <f t="shared" si="6"/>
        <v>40</v>
      </c>
      <c r="G15" s="158">
        <f t="shared" si="6"/>
        <v>40</v>
      </c>
      <c r="H15" s="160">
        <f t="shared" si="6"/>
        <v>176</v>
      </c>
      <c r="I15" s="158">
        <f t="shared" si="6"/>
        <v>0</v>
      </c>
      <c r="J15" s="158">
        <f t="shared" si="6"/>
        <v>40</v>
      </c>
      <c r="K15" s="158">
        <f t="shared" si="6"/>
        <v>40</v>
      </c>
      <c r="L15" s="158">
        <f t="shared" si="6"/>
        <v>40</v>
      </c>
      <c r="M15" s="158">
        <f t="shared" si="6"/>
        <v>40</v>
      </c>
      <c r="N15" s="158">
        <f t="shared" si="6"/>
        <v>8</v>
      </c>
      <c r="O15" s="160">
        <f t="shared" si="6"/>
        <v>168</v>
      </c>
      <c r="P15" s="158">
        <f t="shared" si="6"/>
        <v>24</v>
      </c>
      <c r="Q15" s="158">
        <f t="shared" si="6"/>
        <v>40</v>
      </c>
      <c r="R15" s="158">
        <f t="shared" si="6"/>
        <v>32</v>
      </c>
      <c r="S15" s="158">
        <f t="shared" si="6"/>
        <v>40</v>
      </c>
      <c r="T15" s="158">
        <f t="shared" si="6"/>
        <v>24</v>
      </c>
      <c r="U15" s="160">
        <f t="shared" si="6"/>
        <v>160</v>
      </c>
      <c r="V15" s="158">
        <f t="shared" si="6"/>
        <v>16</v>
      </c>
      <c r="W15" s="158">
        <f t="shared" si="6"/>
        <v>40</v>
      </c>
      <c r="X15" s="158">
        <f t="shared" si="6"/>
        <v>40</v>
      </c>
      <c r="Y15" s="158">
        <f t="shared" si="6"/>
        <v>40</v>
      </c>
      <c r="Z15" s="158">
        <f t="shared" si="6"/>
        <v>32</v>
      </c>
      <c r="AA15" s="160">
        <f t="shared" si="6"/>
        <v>168</v>
      </c>
      <c r="AB15" s="157">
        <f t="shared" si="6"/>
        <v>0</v>
      </c>
      <c r="AC15" s="157">
        <f t="shared" si="6"/>
        <v>32</v>
      </c>
      <c r="AD15" s="157">
        <f t="shared" si="6"/>
        <v>40</v>
      </c>
      <c r="AE15" s="157">
        <f t="shared" si="6"/>
        <v>40</v>
      </c>
      <c r="AF15" s="157">
        <f t="shared" si="6"/>
        <v>40</v>
      </c>
      <c r="AG15" s="157">
        <f t="shared" si="6"/>
        <v>16</v>
      </c>
      <c r="AH15" s="160">
        <f t="shared" si="6"/>
        <v>168</v>
      </c>
      <c r="AI15" s="158">
        <f t="shared" ref="AI15:BL15" si="7">SUM(AI10:AI14)</f>
        <v>24</v>
      </c>
      <c r="AJ15" s="157">
        <f t="shared" si="7"/>
        <v>40</v>
      </c>
      <c r="AK15" s="157">
        <f t="shared" si="7"/>
        <v>40</v>
      </c>
      <c r="AL15" s="157">
        <f t="shared" si="7"/>
        <v>40</v>
      </c>
      <c r="AM15" s="157">
        <f t="shared" si="7"/>
        <v>16</v>
      </c>
      <c r="AN15" s="160">
        <f t="shared" si="7"/>
        <v>160</v>
      </c>
      <c r="AO15" s="252">
        <f t="shared" si="7"/>
        <v>24</v>
      </c>
      <c r="AP15" s="158">
        <f t="shared" si="7"/>
        <v>40</v>
      </c>
      <c r="AQ15" s="158">
        <f t="shared" si="7"/>
        <v>40</v>
      </c>
      <c r="AR15" s="158">
        <f t="shared" si="7"/>
        <v>40</v>
      </c>
      <c r="AS15" s="158">
        <f t="shared" si="7"/>
        <v>40</v>
      </c>
      <c r="AT15" s="160">
        <f t="shared" si="7"/>
        <v>184</v>
      </c>
      <c r="AU15" s="158">
        <f t="shared" si="7"/>
        <v>0</v>
      </c>
      <c r="AV15" s="158">
        <f t="shared" si="7"/>
        <v>40</v>
      </c>
      <c r="AW15" s="158">
        <f t="shared" si="7"/>
        <v>32</v>
      </c>
      <c r="AX15" s="158">
        <f t="shared" si="7"/>
        <v>40</v>
      </c>
      <c r="AY15" s="158">
        <f t="shared" si="7"/>
        <v>40</v>
      </c>
      <c r="AZ15" s="160">
        <f t="shared" si="7"/>
        <v>152</v>
      </c>
      <c r="BA15" s="157">
        <f t="shared" si="7"/>
        <v>32</v>
      </c>
      <c r="BB15" s="157">
        <f t="shared" si="7"/>
        <v>40</v>
      </c>
      <c r="BC15" s="157">
        <f t="shared" si="7"/>
        <v>40</v>
      </c>
      <c r="BD15" s="157">
        <f t="shared" si="7"/>
        <v>40</v>
      </c>
      <c r="BE15" s="157">
        <f t="shared" si="7"/>
        <v>16</v>
      </c>
      <c r="BF15" s="160">
        <f t="shared" si="7"/>
        <v>168</v>
      </c>
      <c r="BG15" s="157">
        <f t="shared" si="7"/>
        <v>16</v>
      </c>
      <c r="BH15" s="157">
        <f t="shared" si="7"/>
        <v>32</v>
      </c>
      <c r="BI15" s="157">
        <f t="shared" si="7"/>
        <v>40</v>
      </c>
      <c r="BJ15" s="157">
        <f t="shared" si="7"/>
        <v>32</v>
      </c>
      <c r="BK15" s="157">
        <f t="shared" si="7"/>
        <v>40</v>
      </c>
      <c r="BL15" s="160">
        <f t="shared" si="7"/>
        <v>160</v>
      </c>
      <c r="BM15" s="158"/>
      <c r="BN15" s="158">
        <f t="shared" ref="BN15:CA15" si="8">SUM(BN10:BN14)</f>
        <v>40</v>
      </c>
      <c r="BO15" s="158">
        <f t="shared" si="8"/>
        <v>0</v>
      </c>
      <c r="BP15" s="158">
        <f t="shared" si="8"/>
        <v>0</v>
      </c>
      <c r="BQ15" s="158">
        <f t="shared" si="8"/>
        <v>0</v>
      </c>
      <c r="BR15" s="160">
        <f t="shared" si="8"/>
        <v>40</v>
      </c>
      <c r="BS15" s="159">
        <f t="shared" si="8"/>
        <v>0</v>
      </c>
      <c r="BT15" s="159">
        <f t="shared" si="8"/>
        <v>0</v>
      </c>
      <c r="BU15" s="159">
        <f t="shared" si="8"/>
        <v>0</v>
      </c>
      <c r="BV15" s="159">
        <f t="shared" si="8"/>
        <v>24</v>
      </c>
      <c r="BW15" s="159">
        <f t="shared" si="8"/>
        <v>40</v>
      </c>
      <c r="BX15" s="159">
        <f t="shared" si="8"/>
        <v>32</v>
      </c>
      <c r="BY15" s="160">
        <f t="shared" si="8"/>
        <v>96</v>
      </c>
      <c r="BZ15" s="156">
        <f t="shared" si="8"/>
        <v>1800</v>
      </c>
      <c r="CA15" s="156">
        <f t="shared" si="8"/>
        <v>1800</v>
      </c>
      <c r="CB15" s="156"/>
    </row>
    <row r="16" spans="1:80" ht="18.75" customHeight="1">
      <c r="A16" s="352" t="s">
        <v>181</v>
      </c>
      <c r="B16" s="353"/>
      <c r="C16" s="346">
        <v>176</v>
      </c>
      <c r="D16" s="342"/>
      <c r="E16" s="342"/>
      <c r="F16" s="342"/>
      <c r="G16" s="342"/>
      <c r="H16" s="143"/>
      <c r="I16" s="346">
        <v>168</v>
      </c>
      <c r="J16" s="342"/>
      <c r="K16" s="342"/>
      <c r="L16" s="342"/>
      <c r="M16" s="347"/>
      <c r="N16" s="143"/>
      <c r="O16" s="143"/>
      <c r="P16" s="346">
        <v>160</v>
      </c>
      <c r="Q16" s="342"/>
      <c r="R16" s="342"/>
      <c r="S16" s="342"/>
      <c r="T16" s="347"/>
      <c r="U16" s="144"/>
      <c r="V16" s="346">
        <v>168</v>
      </c>
      <c r="W16" s="342"/>
      <c r="X16" s="342"/>
      <c r="Y16" s="342"/>
      <c r="Z16" s="343"/>
      <c r="AA16" s="143"/>
      <c r="AB16" s="341">
        <v>168</v>
      </c>
      <c r="AC16" s="342"/>
      <c r="AD16" s="342"/>
      <c r="AE16" s="342"/>
      <c r="AF16" s="342"/>
      <c r="AG16" s="343"/>
      <c r="AH16" s="143"/>
      <c r="AI16" s="341">
        <v>160</v>
      </c>
      <c r="AJ16" s="342"/>
      <c r="AK16" s="342"/>
      <c r="AL16" s="342"/>
      <c r="AM16" s="347"/>
      <c r="AN16" s="144"/>
      <c r="AO16" s="346">
        <v>184</v>
      </c>
      <c r="AP16" s="342"/>
      <c r="AQ16" s="342"/>
      <c r="AR16" s="342"/>
      <c r="AS16" s="343"/>
      <c r="AT16" s="143"/>
      <c r="AU16" s="341">
        <v>152</v>
      </c>
      <c r="AV16" s="342"/>
      <c r="AW16" s="342"/>
      <c r="AX16" s="342"/>
      <c r="AY16" s="343"/>
      <c r="AZ16" s="143"/>
      <c r="BA16" s="341">
        <v>168</v>
      </c>
      <c r="BB16" s="342"/>
      <c r="BC16" s="342"/>
      <c r="BD16" s="342"/>
      <c r="BE16" s="342"/>
      <c r="BF16" s="143"/>
      <c r="BG16" s="341">
        <v>160</v>
      </c>
      <c r="BH16" s="342"/>
      <c r="BI16" s="342"/>
      <c r="BJ16" s="342"/>
      <c r="BK16" s="343"/>
      <c r="BL16" s="143"/>
      <c r="BM16" s="341">
        <v>40</v>
      </c>
      <c r="BN16" s="342"/>
      <c r="BO16" s="342"/>
      <c r="BP16" s="342"/>
      <c r="BQ16" s="343"/>
      <c r="BR16" s="143"/>
      <c r="BS16" s="346">
        <v>96</v>
      </c>
      <c r="BT16" s="342"/>
      <c r="BU16" s="342"/>
      <c r="BV16" s="342"/>
      <c r="BW16" s="342"/>
      <c r="BX16" s="347"/>
      <c r="BY16" s="142"/>
      <c r="BZ16" s="144">
        <f>SUM(C16:BY16)</f>
        <v>1800</v>
      </c>
      <c r="CA16" s="132"/>
      <c r="CB16" s="132"/>
    </row>
    <row r="18" spans="2:2">
      <c r="B18" s="113" t="s">
        <v>184</v>
      </c>
    </row>
  </sheetData>
  <mergeCells count="68">
    <mergeCell ref="BS16:BX16"/>
    <mergeCell ref="AI16:AM16"/>
    <mergeCell ref="AO16:AS16"/>
    <mergeCell ref="AU16:AY16"/>
    <mergeCell ref="BA16:BE16"/>
    <mergeCell ref="BG16:BK16"/>
    <mergeCell ref="BM16:BQ16"/>
    <mergeCell ref="BM8:BQ8"/>
    <mergeCell ref="BS8:BX8"/>
    <mergeCell ref="A9:B9"/>
    <mergeCell ref="A15:B15"/>
    <mergeCell ref="A16:B16"/>
    <mergeCell ref="C16:G16"/>
    <mergeCell ref="I16:M16"/>
    <mergeCell ref="P16:T16"/>
    <mergeCell ref="V16:Z16"/>
    <mergeCell ref="AB16:AG16"/>
    <mergeCell ref="AB8:AG8"/>
    <mergeCell ref="AI8:AM8"/>
    <mergeCell ref="AO8:AS8"/>
    <mergeCell ref="AU8:AY8"/>
    <mergeCell ref="BA8:BE8"/>
    <mergeCell ref="BG8:BK8"/>
    <mergeCell ref="A7:B7"/>
    <mergeCell ref="A8:B8"/>
    <mergeCell ref="C8:G8"/>
    <mergeCell ref="I8:N8"/>
    <mergeCell ref="P8:T8"/>
    <mergeCell ref="V8:Z8"/>
    <mergeCell ref="BY4:BY6"/>
    <mergeCell ref="A5:B5"/>
    <mergeCell ref="F5:G5"/>
    <mergeCell ref="L5:N5"/>
    <mergeCell ref="S5:T5"/>
    <mergeCell ref="Y5:Z5"/>
    <mergeCell ref="AE5:AG5"/>
    <mergeCell ref="AL5:AM5"/>
    <mergeCell ref="AR5:AS5"/>
    <mergeCell ref="AX5:AY5"/>
    <mergeCell ref="BF4:BF6"/>
    <mergeCell ref="BJ4:BK4"/>
    <mergeCell ref="BL4:BL6"/>
    <mergeCell ref="BP4:BQ4"/>
    <mergeCell ref="BR4:BR6"/>
    <mergeCell ref="BV4:BX4"/>
    <mergeCell ref="BJ5:BK5"/>
    <mergeCell ref="BP5:BQ5"/>
    <mergeCell ref="BV5:BX5"/>
    <mergeCell ref="AN4:AN6"/>
    <mergeCell ref="AR4:AS4"/>
    <mergeCell ref="AT4:AT6"/>
    <mergeCell ref="AX4:AY4"/>
    <mergeCell ref="AZ4:AZ6"/>
    <mergeCell ref="BD4:BE4"/>
    <mergeCell ref="BD5:BE5"/>
    <mergeCell ref="AL4:AM4"/>
    <mergeCell ref="A4:B4"/>
    <mergeCell ref="F4:G4"/>
    <mergeCell ref="H4:H6"/>
    <mergeCell ref="L4:N4"/>
    <mergeCell ref="O4:O6"/>
    <mergeCell ref="S4:T4"/>
    <mergeCell ref="A6:B6"/>
    <mergeCell ref="U4:U6"/>
    <mergeCell ref="Y4:Z4"/>
    <mergeCell ref="AA4:AA6"/>
    <mergeCell ref="AE4:AG4"/>
    <mergeCell ref="AH4:AH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0AD6E-BB24-4D1C-B757-60B52F944580}">
  <dimension ref="A1:CB18"/>
  <sheetViews>
    <sheetView topLeftCell="C1" workbookViewId="0">
      <selection activeCell="B18" sqref="B18"/>
    </sheetView>
  </sheetViews>
  <sheetFormatPr defaultRowHeight="15"/>
  <cols>
    <col min="1" max="1" width="4.28515625" customWidth="1"/>
    <col min="2" max="2" width="23" customWidth="1"/>
    <col min="3" max="77" width="2.7109375" customWidth="1"/>
    <col min="78" max="78" width="7.5703125" customWidth="1"/>
    <col min="79" max="79" width="0" hidden="1" customWidth="1"/>
    <col min="80" max="80" width="15" customWidth="1"/>
  </cols>
  <sheetData>
    <row r="1" spans="1:80" ht="21">
      <c r="A1" s="115" t="s">
        <v>151</v>
      </c>
    </row>
    <row r="2" spans="1:80">
      <c r="B2" s="116" t="s">
        <v>152</v>
      </c>
      <c r="C2" s="117"/>
      <c r="D2" s="117"/>
      <c r="E2" s="117">
        <v>5</v>
      </c>
      <c r="F2" s="117"/>
      <c r="G2" s="117"/>
      <c r="H2" s="117"/>
      <c r="I2" s="117"/>
      <c r="K2" s="117">
        <v>5</v>
      </c>
      <c r="L2" s="117"/>
      <c r="M2" s="117"/>
      <c r="N2" s="117"/>
      <c r="O2" s="117"/>
      <c r="P2" s="117"/>
      <c r="Q2" s="117"/>
      <c r="R2" s="117">
        <v>5</v>
      </c>
      <c r="S2" s="117"/>
      <c r="T2" s="117"/>
      <c r="U2" s="117"/>
      <c r="V2" s="117"/>
      <c r="W2" s="117"/>
      <c r="X2" s="117">
        <v>5</v>
      </c>
      <c r="Y2" s="117"/>
      <c r="Z2" s="117"/>
      <c r="AA2" s="117"/>
      <c r="AB2" s="117"/>
      <c r="AC2" s="117"/>
      <c r="AD2" s="117">
        <v>6</v>
      </c>
      <c r="AE2" s="117"/>
      <c r="AF2" s="117"/>
      <c r="AG2" s="117"/>
      <c r="AH2" s="117"/>
      <c r="AI2" s="117"/>
      <c r="AJ2" s="117"/>
      <c r="AK2" s="117">
        <v>5</v>
      </c>
      <c r="AL2" s="117"/>
      <c r="AM2" s="117"/>
      <c r="AN2" s="117"/>
      <c r="AO2" s="117"/>
      <c r="AP2" s="117">
        <v>5</v>
      </c>
      <c r="AQ2" s="117"/>
      <c r="AR2" s="117"/>
      <c r="AS2" s="117"/>
      <c r="AT2" s="117"/>
      <c r="AU2" s="117"/>
      <c r="AV2" s="117"/>
      <c r="AW2" s="117">
        <v>5</v>
      </c>
      <c r="AX2" s="117"/>
      <c r="AY2" s="117"/>
      <c r="AZ2" s="117"/>
      <c r="BA2" s="117"/>
      <c r="BC2" s="117">
        <v>5</v>
      </c>
      <c r="BD2" s="117"/>
      <c r="BE2" s="117"/>
      <c r="BF2" s="117"/>
      <c r="BG2" s="117"/>
      <c r="BI2" s="117">
        <v>5</v>
      </c>
      <c r="BJ2" s="117"/>
      <c r="BK2" s="117"/>
      <c r="BL2" s="117"/>
      <c r="BM2" s="117"/>
      <c r="BN2" s="117"/>
      <c r="BO2" s="117">
        <v>5</v>
      </c>
      <c r="BP2" s="117"/>
      <c r="BQ2" s="117"/>
      <c r="BR2" s="117"/>
      <c r="BS2" s="117"/>
      <c r="BT2" s="117"/>
      <c r="BU2" s="117">
        <v>6</v>
      </c>
      <c r="BV2" s="117"/>
    </row>
    <row r="4" spans="1:80" ht="47.25">
      <c r="A4" s="318" t="s">
        <v>153</v>
      </c>
      <c r="B4" s="319"/>
      <c r="C4" s="118" t="s">
        <v>154</v>
      </c>
      <c r="D4" s="119" t="s">
        <v>155</v>
      </c>
      <c r="E4" s="119" t="s">
        <v>156</v>
      </c>
      <c r="F4" s="317" t="s">
        <v>157</v>
      </c>
      <c r="G4" s="317"/>
      <c r="H4" s="320"/>
      <c r="I4" s="118" t="s">
        <v>154</v>
      </c>
      <c r="J4" s="119" t="s">
        <v>155</v>
      </c>
      <c r="K4" s="119" t="s">
        <v>156</v>
      </c>
      <c r="L4" s="317" t="s">
        <v>157</v>
      </c>
      <c r="M4" s="317"/>
      <c r="N4" s="317"/>
      <c r="O4" s="320"/>
      <c r="P4" s="118" t="s">
        <v>154</v>
      </c>
      <c r="Q4" s="119" t="s">
        <v>155</v>
      </c>
      <c r="R4" s="119" t="s">
        <v>156</v>
      </c>
      <c r="S4" s="317" t="s">
        <v>157</v>
      </c>
      <c r="T4" s="317"/>
      <c r="U4" s="320"/>
      <c r="V4" s="118" t="s">
        <v>154</v>
      </c>
      <c r="W4" s="119" t="s">
        <v>155</v>
      </c>
      <c r="X4" s="119" t="s">
        <v>156</v>
      </c>
      <c r="Y4" s="317" t="s">
        <v>157</v>
      </c>
      <c r="Z4" s="317"/>
      <c r="AA4" s="320"/>
      <c r="AB4" s="118" t="s">
        <v>154</v>
      </c>
      <c r="AC4" s="119" t="s">
        <v>155</v>
      </c>
      <c r="AD4" s="119" t="s">
        <v>156</v>
      </c>
      <c r="AE4" s="325" t="s">
        <v>157</v>
      </c>
      <c r="AF4" s="326"/>
      <c r="AG4" s="327"/>
      <c r="AH4" s="320"/>
      <c r="AI4" s="118" t="s">
        <v>154</v>
      </c>
      <c r="AJ4" s="119" t="s">
        <v>155</v>
      </c>
      <c r="AK4" s="119" t="s">
        <v>156</v>
      </c>
      <c r="AL4" s="317" t="s">
        <v>157</v>
      </c>
      <c r="AM4" s="317"/>
      <c r="AN4" s="320"/>
      <c r="AO4" s="119" t="s">
        <v>154</v>
      </c>
      <c r="AP4" s="118" t="s">
        <v>155</v>
      </c>
      <c r="AQ4" s="118" t="s">
        <v>156</v>
      </c>
      <c r="AR4" s="317" t="s">
        <v>157</v>
      </c>
      <c r="AS4" s="317"/>
      <c r="AT4" s="320"/>
      <c r="AU4" s="118" t="s">
        <v>154</v>
      </c>
      <c r="AV4" s="119" t="s">
        <v>155</v>
      </c>
      <c r="AW4" s="119" t="s">
        <v>156</v>
      </c>
      <c r="AX4" s="317" t="s">
        <v>157</v>
      </c>
      <c r="AY4" s="317"/>
      <c r="AZ4" s="320"/>
      <c r="BA4" s="118" t="s">
        <v>154</v>
      </c>
      <c r="BB4" s="119" t="s">
        <v>155</v>
      </c>
      <c r="BC4" s="119" t="s">
        <v>156</v>
      </c>
      <c r="BD4" s="325" t="s">
        <v>157</v>
      </c>
      <c r="BE4" s="327"/>
      <c r="BF4" s="320"/>
      <c r="BG4" s="118" t="s">
        <v>154</v>
      </c>
      <c r="BH4" s="119" t="s">
        <v>155</v>
      </c>
      <c r="BI4" s="119" t="s">
        <v>156</v>
      </c>
      <c r="BJ4" s="317" t="s">
        <v>157</v>
      </c>
      <c r="BK4" s="317"/>
      <c r="BL4" s="320"/>
      <c r="BM4" s="118" t="s">
        <v>154</v>
      </c>
      <c r="BN4" s="119" t="s">
        <v>155</v>
      </c>
      <c r="BO4" s="119" t="s">
        <v>156</v>
      </c>
      <c r="BP4" s="317" t="s">
        <v>157</v>
      </c>
      <c r="BQ4" s="317"/>
      <c r="BR4" s="338" t="s">
        <v>17</v>
      </c>
      <c r="BS4" s="255" t="s">
        <v>154</v>
      </c>
      <c r="BT4" s="119" t="s">
        <v>155</v>
      </c>
      <c r="BU4" s="119" t="s">
        <v>156</v>
      </c>
      <c r="BV4" s="331" t="s">
        <v>157</v>
      </c>
      <c r="BW4" s="332"/>
      <c r="BX4" s="333"/>
      <c r="BY4" s="336"/>
      <c r="BZ4" s="120">
        <v>200</v>
      </c>
      <c r="CB4" s="121" t="s">
        <v>188</v>
      </c>
    </row>
    <row r="5" spans="1:80">
      <c r="A5" s="315"/>
      <c r="B5" s="316"/>
      <c r="C5" s="122">
        <v>20</v>
      </c>
      <c r="D5" s="122">
        <v>2</v>
      </c>
      <c r="E5" s="123">
        <v>22</v>
      </c>
      <c r="F5" s="329">
        <v>176</v>
      </c>
      <c r="G5" s="334"/>
      <c r="H5" s="321"/>
      <c r="I5" s="122">
        <v>20</v>
      </c>
      <c r="J5" s="122">
        <v>1</v>
      </c>
      <c r="K5" s="123">
        <v>21</v>
      </c>
      <c r="L5" s="328">
        <v>168</v>
      </c>
      <c r="M5" s="328"/>
      <c r="N5" s="328"/>
      <c r="O5" s="321"/>
      <c r="P5" s="122">
        <v>20</v>
      </c>
      <c r="Q5" s="122">
        <v>0</v>
      </c>
      <c r="R5" s="123">
        <v>20</v>
      </c>
      <c r="S5" s="329">
        <v>160</v>
      </c>
      <c r="T5" s="330"/>
      <c r="U5" s="321"/>
      <c r="V5" s="122">
        <v>17</v>
      </c>
      <c r="W5" s="122">
        <v>4</v>
      </c>
      <c r="X5" s="123">
        <v>21</v>
      </c>
      <c r="Y5" s="329">
        <v>168</v>
      </c>
      <c r="Z5" s="335"/>
      <c r="AA5" s="321"/>
      <c r="AB5" s="122">
        <v>17</v>
      </c>
      <c r="AC5" s="122">
        <v>4</v>
      </c>
      <c r="AD5" s="123">
        <v>21</v>
      </c>
      <c r="AE5" s="329">
        <v>168</v>
      </c>
      <c r="AF5" s="334"/>
      <c r="AG5" s="330"/>
      <c r="AH5" s="321"/>
      <c r="AI5" s="122">
        <v>15</v>
      </c>
      <c r="AJ5" s="122">
        <v>5</v>
      </c>
      <c r="AK5" s="123">
        <v>20</v>
      </c>
      <c r="AL5" s="329">
        <v>160</v>
      </c>
      <c r="AM5" s="330"/>
      <c r="AN5" s="321"/>
      <c r="AO5" s="124">
        <v>23</v>
      </c>
      <c r="AP5" s="123">
        <v>0</v>
      </c>
      <c r="AQ5" s="239">
        <v>23</v>
      </c>
      <c r="AR5" s="329">
        <v>184</v>
      </c>
      <c r="AS5" s="330"/>
      <c r="AT5" s="321"/>
      <c r="AU5" s="122">
        <v>13</v>
      </c>
      <c r="AV5" s="122">
        <v>6</v>
      </c>
      <c r="AW5" s="123">
        <v>19</v>
      </c>
      <c r="AX5" s="329">
        <v>152</v>
      </c>
      <c r="AY5" s="335"/>
      <c r="AZ5" s="321"/>
      <c r="BA5" s="122">
        <v>21</v>
      </c>
      <c r="BB5" s="122">
        <v>0</v>
      </c>
      <c r="BC5" s="123">
        <v>21</v>
      </c>
      <c r="BD5" s="329">
        <v>168</v>
      </c>
      <c r="BE5" s="334"/>
      <c r="BF5" s="321"/>
      <c r="BG5" s="122">
        <v>14</v>
      </c>
      <c r="BH5" s="122">
        <v>6</v>
      </c>
      <c r="BI5" s="123">
        <v>20</v>
      </c>
      <c r="BJ5" s="329">
        <v>160</v>
      </c>
      <c r="BK5" s="330"/>
      <c r="BL5" s="321"/>
      <c r="BM5" s="122">
        <v>0</v>
      </c>
      <c r="BN5" s="122">
        <v>5</v>
      </c>
      <c r="BO5" s="123">
        <v>5</v>
      </c>
      <c r="BP5" s="329">
        <v>40</v>
      </c>
      <c r="BQ5" s="330"/>
      <c r="BR5" s="339"/>
      <c r="BS5" s="122">
        <v>0</v>
      </c>
      <c r="BT5" s="122">
        <v>13</v>
      </c>
      <c r="BU5" s="123">
        <v>13</v>
      </c>
      <c r="BV5" s="329">
        <v>104</v>
      </c>
      <c r="BW5" s="334"/>
      <c r="BX5" s="335"/>
      <c r="BY5" s="336"/>
      <c r="BZ5" s="125">
        <f>F5+L5+S5+Y5+AE5+AL5+AR5+AX5+BD5+BJ5+BP5+BV5</f>
        <v>1808</v>
      </c>
      <c r="CA5" s="113"/>
    </row>
    <row r="6" spans="1:80">
      <c r="A6" s="323" t="s">
        <v>159</v>
      </c>
      <c r="B6" s="324"/>
      <c r="C6" s="126">
        <v>2</v>
      </c>
      <c r="D6" s="126">
        <v>5</v>
      </c>
      <c r="E6" s="126">
        <v>5</v>
      </c>
      <c r="F6" s="126">
        <v>5</v>
      </c>
      <c r="G6" s="126">
        <v>5</v>
      </c>
      <c r="H6" s="322"/>
      <c r="I6" s="126">
        <v>0</v>
      </c>
      <c r="J6" s="126">
        <v>5</v>
      </c>
      <c r="K6" s="126">
        <v>5</v>
      </c>
      <c r="L6" s="126">
        <v>5</v>
      </c>
      <c r="M6" s="126">
        <v>5</v>
      </c>
      <c r="N6" s="127">
        <v>1</v>
      </c>
      <c r="O6" s="322"/>
      <c r="P6" s="126">
        <v>3</v>
      </c>
      <c r="Q6" s="126">
        <v>5</v>
      </c>
      <c r="R6" s="126">
        <v>4</v>
      </c>
      <c r="S6" s="126">
        <v>5</v>
      </c>
      <c r="T6" s="126">
        <v>3</v>
      </c>
      <c r="U6" s="322"/>
      <c r="V6" s="126">
        <v>2</v>
      </c>
      <c r="W6" s="126">
        <v>5</v>
      </c>
      <c r="X6" s="126">
        <v>5</v>
      </c>
      <c r="Y6" s="126">
        <v>5</v>
      </c>
      <c r="Z6" s="127">
        <v>4</v>
      </c>
      <c r="AA6" s="322"/>
      <c r="AB6" s="127">
        <v>0</v>
      </c>
      <c r="AC6" s="127">
        <v>4</v>
      </c>
      <c r="AD6" s="126">
        <v>5</v>
      </c>
      <c r="AE6" s="126">
        <v>5</v>
      </c>
      <c r="AF6" s="126">
        <v>5</v>
      </c>
      <c r="AG6" s="126">
        <v>2</v>
      </c>
      <c r="AH6" s="322"/>
      <c r="AI6" s="126">
        <v>3</v>
      </c>
      <c r="AJ6" s="126">
        <v>5</v>
      </c>
      <c r="AK6" s="126">
        <v>5</v>
      </c>
      <c r="AL6" s="127">
        <v>5</v>
      </c>
      <c r="AM6" s="126">
        <v>2</v>
      </c>
      <c r="AN6" s="322"/>
      <c r="AO6" s="250">
        <v>3</v>
      </c>
      <c r="AP6" s="126">
        <v>5</v>
      </c>
      <c r="AQ6" s="126">
        <v>5</v>
      </c>
      <c r="AR6" s="126">
        <v>5</v>
      </c>
      <c r="AS6" s="126">
        <v>5</v>
      </c>
      <c r="AT6" s="322"/>
      <c r="AU6" s="126">
        <v>0</v>
      </c>
      <c r="AV6" s="127">
        <v>5</v>
      </c>
      <c r="AW6" s="127">
        <v>4</v>
      </c>
      <c r="AX6" s="126">
        <v>5</v>
      </c>
      <c r="AY6" s="126">
        <v>5</v>
      </c>
      <c r="AZ6" s="322"/>
      <c r="BA6" s="126">
        <v>4</v>
      </c>
      <c r="BB6" s="126">
        <v>5</v>
      </c>
      <c r="BC6" s="126">
        <v>5</v>
      </c>
      <c r="BD6" s="126">
        <v>5</v>
      </c>
      <c r="BE6" s="126">
        <v>2</v>
      </c>
      <c r="BF6" s="322"/>
      <c r="BG6" s="126">
        <v>2</v>
      </c>
      <c r="BH6" s="126">
        <v>4</v>
      </c>
      <c r="BI6" s="126">
        <v>5</v>
      </c>
      <c r="BJ6" s="127">
        <v>4</v>
      </c>
      <c r="BK6" s="127">
        <v>5</v>
      </c>
      <c r="BL6" s="322"/>
      <c r="BM6" s="126">
        <v>0</v>
      </c>
      <c r="BN6" s="113">
        <v>5</v>
      </c>
      <c r="BR6" s="340"/>
      <c r="BU6" s="126"/>
      <c r="BV6" s="126">
        <v>4</v>
      </c>
      <c r="BW6" s="126">
        <v>5</v>
      </c>
      <c r="BX6" s="126">
        <v>4</v>
      </c>
      <c r="BY6" s="337"/>
      <c r="BZ6" s="195">
        <f>SUM(BZ4:BZ5)</f>
        <v>2008</v>
      </c>
      <c r="CA6" s="113"/>
    </row>
    <row r="7" spans="1:80" ht="15.75">
      <c r="A7" s="315" t="s">
        <v>160</v>
      </c>
      <c r="B7" s="316"/>
      <c r="C7" s="129">
        <f>C6*8</f>
        <v>16</v>
      </c>
      <c r="D7" s="129">
        <f>D6*8</f>
        <v>40</v>
      </c>
      <c r="E7" s="129">
        <f>E6*8</f>
        <v>40</v>
      </c>
      <c r="F7" s="129">
        <f>F6*8</f>
        <v>40</v>
      </c>
      <c r="G7" s="129">
        <f>G6*8</f>
        <v>40</v>
      </c>
      <c r="H7" s="253"/>
      <c r="I7" s="129">
        <f t="shared" ref="I7:N7" si="0">I6*8</f>
        <v>0</v>
      </c>
      <c r="J7" s="129">
        <f t="shared" si="0"/>
        <v>40</v>
      </c>
      <c r="K7" s="129">
        <f t="shared" si="0"/>
        <v>40</v>
      </c>
      <c r="L7" s="129">
        <f t="shared" si="0"/>
        <v>40</v>
      </c>
      <c r="M7" s="129">
        <f t="shared" si="0"/>
        <v>40</v>
      </c>
      <c r="N7" s="129">
        <f t="shared" si="0"/>
        <v>8</v>
      </c>
      <c r="O7" s="253"/>
      <c r="P7" s="129">
        <f>P6*8</f>
        <v>24</v>
      </c>
      <c r="Q7" s="129">
        <f>Q6*8</f>
        <v>40</v>
      </c>
      <c r="R7" s="129">
        <f>R6*8</f>
        <v>32</v>
      </c>
      <c r="S7" s="129">
        <f>S6*8</f>
        <v>40</v>
      </c>
      <c r="T7" s="129">
        <f>T6*8</f>
        <v>24</v>
      </c>
      <c r="U7" s="253"/>
      <c r="V7" s="129">
        <f>V6*8</f>
        <v>16</v>
      </c>
      <c r="W7" s="129">
        <f>W6*8</f>
        <v>40</v>
      </c>
      <c r="X7" s="129">
        <f>X6*8</f>
        <v>40</v>
      </c>
      <c r="Y7" s="129">
        <f>Y6*8</f>
        <v>40</v>
      </c>
      <c r="Z7" s="129">
        <f>Z6*8</f>
        <v>32</v>
      </c>
      <c r="AA7" s="253"/>
      <c r="AB7" s="129">
        <f t="shared" ref="AB7:AG7" si="1">AB6*8</f>
        <v>0</v>
      </c>
      <c r="AC7" s="129">
        <f t="shared" si="1"/>
        <v>32</v>
      </c>
      <c r="AD7" s="129">
        <f t="shared" si="1"/>
        <v>40</v>
      </c>
      <c r="AE7" s="129">
        <f t="shared" si="1"/>
        <v>40</v>
      </c>
      <c r="AF7" s="129">
        <f t="shared" si="1"/>
        <v>40</v>
      </c>
      <c r="AG7" s="129">
        <f t="shared" si="1"/>
        <v>16</v>
      </c>
      <c r="AH7" s="253"/>
      <c r="AI7" s="129">
        <f>AI6*8</f>
        <v>24</v>
      </c>
      <c r="AJ7" s="129">
        <f>AJ6*8</f>
        <v>40</v>
      </c>
      <c r="AK7" s="129">
        <f>AK6*8</f>
        <v>40</v>
      </c>
      <c r="AL7" s="129">
        <f>AL6*8</f>
        <v>40</v>
      </c>
      <c r="AM7" s="129">
        <f>AM6*8</f>
        <v>16</v>
      </c>
      <c r="AN7" s="253"/>
      <c r="AO7" s="251">
        <f>AO6*8</f>
        <v>24</v>
      </c>
      <c r="AP7" s="129">
        <f>AP6*8</f>
        <v>40</v>
      </c>
      <c r="AQ7" s="129">
        <f>AQ6*8</f>
        <v>40</v>
      </c>
      <c r="AR7" s="129">
        <f>AR6*8</f>
        <v>40</v>
      </c>
      <c r="AS7" s="129">
        <f>AS6*8</f>
        <v>40</v>
      </c>
      <c r="AT7" s="253"/>
      <c r="AU7" s="129">
        <f>AU6*8</f>
        <v>0</v>
      </c>
      <c r="AV7" s="129">
        <f>AV6*8</f>
        <v>40</v>
      </c>
      <c r="AW7" s="129">
        <f>AW6*8</f>
        <v>32</v>
      </c>
      <c r="AX7" s="129">
        <f>AX6*8</f>
        <v>40</v>
      </c>
      <c r="AY7" s="129">
        <f>AY6*8</f>
        <v>40</v>
      </c>
      <c r="AZ7" s="253"/>
      <c r="BA7" s="129">
        <f t="shared" ref="BA7:BE7" si="2">BA6*8</f>
        <v>32</v>
      </c>
      <c r="BB7" s="129">
        <f t="shared" si="2"/>
        <v>40</v>
      </c>
      <c r="BC7" s="129">
        <f t="shared" si="2"/>
        <v>40</v>
      </c>
      <c r="BD7" s="129">
        <f t="shared" si="2"/>
        <v>40</v>
      </c>
      <c r="BE7" s="129">
        <f t="shared" si="2"/>
        <v>16</v>
      </c>
      <c r="BF7" s="253"/>
      <c r="BG7" s="129">
        <f>BG6*8</f>
        <v>16</v>
      </c>
      <c r="BH7" s="129">
        <f>BH6*8</f>
        <v>32</v>
      </c>
      <c r="BI7" s="129">
        <f>BI6*8</f>
        <v>40</v>
      </c>
      <c r="BJ7" s="129">
        <f>BJ6*8</f>
        <v>32</v>
      </c>
      <c r="BK7" s="129">
        <f>BK6*8</f>
        <v>40</v>
      </c>
      <c r="BL7" s="253"/>
      <c r="BM7" s="129">
        <f>BM6*8</f>
        <v>0</v>
      </c>
      <c r="BN7" s="129">
        <f>BN6*8</f>
        <v>40</v>
      </c>
      <c r="BO7" s="129">
        <f>BO6*8</f>
        <v>0</v>
      </c>
      <c r="BP7" s="129">
        <f>BP6*8</f>
        <v>0</v>
      </c>
      <c r="BQ7" s="129">
        <f>BQ6*8</f>
        <v>0</v>
      </c>
      <c r="BR7" s="253"/>
      <c r="BS7" s="129">
        <f t="shared" ref="BS7:BX7" si="3">BS6*8</f>
        <v>0</v>
      </c>
      <c r="BT7" s="129">
        <f t="shared" si="3"/>
        <v>0</v>
      </c>
      <c r="BU7" s="129">
        <f t="shared" si="3"/>
        <v>0</v>
      </c>
      <c r="BV7" s="129">
        <f t="shared" si="3"/>
        <v>32</v>
      </c>
      <c r="BW7" s="129">
        <f t="shared" si="3"/>
        <v>40</v>
      </c>
      <c r="BX7" s="129">
        <f t="shared" si="3"/>
        <v>32</v>
      </c>
      <c r="BY7" s="130"/>
      <c r="BZ7" s="128"/>
      <c r="CA7" s="113"/>
    </row>
    <row r="8" spans="1:80" ht="31.5">
      <c r="A8" s="344" t="s">
        <v>161</v>
      </c>
      <c r="B8" s="345"/>
      <c r="C8" s="346" t="s">
        <v>162</v>
      </c>
      <c r="D8" s="342"/>
      <c r="E8" s="342"/>
      <c r="F8" s="342"/>
      <c r="G8" s="347"/>
      <c r="H8" s="254" t="s">
        <v>163</v>
      </c>
      <c r="I8" s="342" t="s">
        <v>164</v>
      </c>
      <c r="J8" s="342"/>
      <c r="K8" s="342"/>
      <c r="L8" s="342"/>
      <c r="M8" s="342"/>
      <c r="N8" s="347"/>
      <c r="O8" s="254" t="s">
        <v>163</v>
      </c>
      <c r="P8" s="342" t="s">
        <v>165</v>
      </c>
      <c r="Q8" s="342"/>
      <c r="R8" s="342"/>
      <c r="S8" s="342"/>
      <c r="T8" s="347"/>
      <c r="U8" s="254" t="s">
        <v>163</v>
      </c>
      <c r="V8" s="342" t="s">
        <v>166</v>
      </c>
      <c r="W8" s="342"/>
      <c r="X8" s="342"/>
      <c r="Y8" s="342"/>
      <c r="Z8" s="343"/>
      <c r="AA8" s="254" t="s">
        <v>163</v>
      </c>
      <c r="AB8" s="342" t="s">
        <v>167</v>
      </c>
      <c r="AC8" s="342"/>
      <c r="AD8" s="342"/>
      <c r="AE8" s="342"/>
      <c r="AF8" s="342"/>
      <c r="AG8" s="343"/>
      <c r="AH8" s="254" t="s">
        <v>163</v>
      </c>
      <c r="AI8" s="342" t="s">
        <v>168</v>
      </c>
      <c r="AJ8" s="342"/>
      <c r="AK8" s="342"/>
      <c r="AL8" s="342"/>
      <c r="AM8" s="343"/>
      <c r="AN8" s="254" t="s">
        <v>163</v>
      </c>
      <c r="AO8" s="346" t="s">
        <v>169</v>
      </c>
      <c r="AP8" s="342"/>
      <c r="AQ8" s="342"/>
      <c r="AR8" s="342"/>
      <c r="AS8" s="343"/>
      <c r="AT8" s="131" t="s">
        <v>163</v>
      </c>
      <c r="AU8" s="341" t="s">
        <v>170</v>
      </c>
      <c r="AV8" s="342"/>
      <c r="AW8" s="342"/>
      <c r="AX8" s="342"/>
      <c r="AY8" s="343"/>
      <c r="AZ8" s="131" t="s">
        <v>163</v>
      </c>
      <c r="BA8" s="341" t="s">
        <v>171</v>
      </c>
      <c r="BB8" s="342"/>
      <c r="BC8" s="342"/>
      <c r="BD8" s="342"/>
      <c r="BE8" s="342"/>
      <c r="BF8" s="131" t="s">
        <v>163</v>
      </c>
      <c r="BG8" s="341" t="s">
        <v>172</v>
      </c>
      <c r="BH8" s="342"/>
      <c r="BI8" s="342"/>
      <c r="BJ8" s="342"/>
      <c r="BK8" s="343"/>
      <c r="BL8" s="131" t="s">
        <v>163</v>
      </c>
      <c r="BM8" s="341" t="s">
        <v>173</v>
      </c>
      <c r="BN8" s="342"/>
      <c r="BO8" s="342"/>
      <c r="BP8" s="342"/>
      <c r="BQ8" s="343"/>
      <c r="BR8" s="254" t="s">
        <v>163</v>
      </c>
      <c r="BS8" s="342" t="s">
        <v>174</v>
      </c>
      <c r="BT8" s="342"/>
      <c r="BU8" s="342"/>
      <c r="BV8" s="342"/>
      <c r="BW8" s="342"/>
      <c r="BX8" s="347"/>
      <c r="BY8" s="131" t="s">
        <v>163</v>
      </c>
      <c r="BZ8" s="132" t="s">
        <v>175</v>
      </c>
      <c r="CA8" s="132" t="s">
        <v>176</v>
      </c>
      <c r="CB8" s="132" t="s">
        <v>177</v>
      </c>
    </row>
    <row r="9" spans="1:80" ht="22.5" customHeight="1">
      <c r="A9" s="348" t="s">
        <v>178</v>
      </c>
      <c r="B9" s="349"/>
      <c r="C9" s="197" t="s">
        <v>141</v>
      </c>
      <c r="D9" s="197" t="s">
        <v>143</v>
      </c>
      <c r="E9" s="197" t="s">
        <v>145</v>
      </c>
      <c r="F9" s="197" t="s">
        <v>147</v>
      </c>
      <c r="G9" s="197" t="s">
        <v>149</v>
      </c>
      <c r="H9" s="197"/>
      <c r="I9" s="197" t="s">
        <v>141</v>
      </c>
      <c r="J9" s="198" t="s">
        <v>143</v>
      </c>
      <c r="K9" s="198" t="s">
        <v>145</v>
      </c>
      <c r="L9" s="198" t="s">
        <v>147</v>
      </c>
      <c r="M9" s="198" t="s">
        <v>149</v>
      </c>
      <c r="N9" s="198" t="s">
        <v>179</v>
      </c>
      <c r="O9" s="198"/>
      <c r="P9" s="197" t="s">
        <v>141</v>
      </c>
      <c r="Q9" s="198" t="s">
        <v>143</v>
      </c>
      <c r="R9" s="198" t="s">
        <v>145</v>
      </c>
      <c r="S9" s="198" t="s">
        <v>147</v>
      </c>
      <c r="T9" s="198" t="s">
        <v>149</v>
      </c>
      <c r="U9" s="198"/>
      <c r="V9" s="197" t="s">
        <v>141</v>
      </c>
      <c r="W9" s="197" t="s">
        <v>143</v>
      </c>
      <c r="X9" s="197" t="s">
        <v>145</v>
      </c>
      <c r="Y9" s="197" t="s">
        <v>147</v>
      </c>
      <c r="Z9" s="197" t="s">
        <v>149</v>
      </c>
      <c r="AA9" s="198"/>
      <c r="AB9" s="197" t="s">
        <v>141</v>
      </c>
      <c r="AC9" s="198" t="s">
        <v>143</v>
      </c>
      <c r="AD9" s="198" t="s">
        <v>145</v>
      </c>
      <c r="AE9" s="198" t="s">
        <v>147</v>
      </c>
      <c r="AF9" s="198" t="s">
        <v>149</v>
      </c>
      <c r="AG9" s="198" t="s">
        <v>179</v>
      </c>
      <c r="AH9" s="198"/>
      <c r="AI9" s="197" t="s">
        <v>141</v>
      </c>
      <c r="AJ9" s="198" t="s">
        <v>143</v>
      </c>
      <c r="AK9" s="198" t="s">
        <v>145</v>
      </c>
      <c r="AL9" s="198" t="s">
        <v>147</v>
      </c>
      <c r="AM9" s="197" t="s">
        <v>149</v>
      </c>
      <c r="AN9" s="198"/>
      <c r="AO9" s="197" t="s">
        <v>141</v>
      </c>
      <c r="AP9" s="197" t="s">
        <v>143</v>
      </c>
      <c r="AQ9" s="197" t="s">
        <v>145</v>
      </c>
      <c r="AR9" s="197" t="s">
        <v>147</v>
      </c>
      <c r="AS9" s="197" t="s">
        <v>149</v>
      </c>
      <c r="AT9" s="198"/>
      <c r="AU9" s="197" t="s">
        <v>141</v>
      </c>
      <c r="AV9" s="198" t="s">
        <v>143</v>
      </c>
      <c r="AW9" s="198" t="s">
        <v>145</v>
      </c>
      <c r="AX9" s="198" t="s">
        <v>147</v>
      </c>
      <c r="AY9" s="198" t="s">
        <v>149</v>
      </c>
      <c r="AZ9" s="198"/>
      <c r="BA9" s="197" t="s">
        <v>141</v>
      </c>
      <c r="BB9" s="198" t="s">
        <v>143</v>
      </c>
      <c r="BC9" s="198" t="s">
        <v>145</v>
      </c>
      <c r="BD9" s="198" t="s">
        <v>147</v>
      </c>
      <c r="BE9" s="198" t="s">
        <v>149</v>
      </c>
      <c r="BF9" s="198"/>
      <c r="BG9" s="197" t="s">
        <v>141</v>
      </c>
      <c r="BH9" s="198" t="s">
        <v>143</v>
      </c>
      <c r="BI9" s="198" t="s">
        <v>145</v>
      </c>
      <c r="BJ9" s="198" t="s">
        <v>147</v>
      </c>
      <c r="BK9" s="198" t="s">
        <v>149</v>
      </c>
      <c r="BL9" s="198"/>
      <c r="BM9" s="197" t="s">
        <v>141</v>
      </c>
      <c r="BN9" s="198" t="s">
        <v>143</v>
      </c>
      <c r="BO9" s="199" t="s">
        <v>17</v>
      </c>
      <c r="BP9" s="199" t="s">
        <v>17</v>
      </c>
      <c r="BQ9" s="199" t="s">
        <v>17</v>
      </c>
      <c r="BR9" s="198"/>
      <c r="BS9" s="199" t="s">
        <v>17</v>
      </c>
      <c r="BT9" s="199" t="s">
        <v>17</v>
      </c>
      <c r="BU9" s="199" t="s">
        <v>17</v>
      </c>
      <c r="BV9" s="200" t="s">
        <v>147</v>
      </c>
      <c r="BW9" s="200" t="s">
        <v>149</v>
      </c>
      <c r="BX9" s="200" t="s">
        <v>179</v>
      </c>
      <c r="BY9" s="133"/>
      <c r="BZ9" s="132"/>
      <c r="CA9" s="132"/>
      <c r="CB9" s="132"/>
    </row>
    <row r="10" spans="1:80" ht="31.5" customHeight="1">
      <c r="A10" s="132" t="s">
        <v>141</v>
      </c>
      <c r="B10" s="134" t="s">
        <v>142</v>
      </c>
      <c r="C10" s="139">
        <v>9</v>
      </c>
      <c r="D10" s="136">
        <v>22</v>
      </c>
      <c r="E10" s="136">
        <v>22</v>
      </c>
      <c r="F10" s="136">
        <v>22</v>
      </c>
      <c r="G10" s="136">
        <v>22</v>
      </c>
      <c r="H10" s="138">
        <f>SUM(C10:G10)</f>
        <v>97</v>
      </c>
      <c r="I10" s="137"/>
      <c r="J10" s="136">
        <v>22</v>
      </c>
      <c r="K10" s="136">
        <v>22</v>
      </c>
      <c r="L10" s="136">
        <v>22</v>
      </c>
      <c r="M10" s="136">
        <v>22</v>
      </c>
      <c r="N10" s="139">
        <v>4</v>
      </c>
      <c r="O10" s="138">
        <f>SUM(I10:N10)</f>
        <v>92</v>
      </c>
      <c r="P10" s="136">
        <v>13</v>
      </c>
      <c r="Q10" s="136">
        <v>22</v>
      </c>
      <c r="R10" s="139">
        <v>18</v>
      </c>
      <c r="S10" s="136">
        <v>22</v>
      </c>
      <c r="T10" s="136">
        <v>14</v>
      </c>
      <c r="U10" s="138">
        <f>SUM(P10:T10)</f>
        <v>89</v>
      </c>
      <c r="V10" s="139">
        <v>9</v>
      </c>
      <c r="W10" s="136">
        <v>22</v>
      </c>
      <c r="X10" s="136">
        <v>22</v>
      </c>
      <c r="Y10" s="135">
        <v>22</v>
      </c>
      <c r="Z10" s="139">
        <v>18</v>
      </c>
      <c r="AA10" s="138">
        <f>SUM(V10:Z10)</f>
        <v>93</v>
      </c>
      <c r="AB10" s="139">
        <v>0</v>
      </c>
      <c r="AC10" s="137">
        <v>18</v>
      </c>
      <c r="AD10" s="136">
        <v>22</v>
      </c>
      <c r="AE10" s="136">
        <v>22</v>
      </c>
      <c r="AF10" s="136">
        <v>22</v>
      </c>
      <c r="AG10" s="139">
        <v>9</v>
      </c>
      <c r="AH10" s="138">
        <f>SUM(AB10:AG10)</f>
        <v>93</v>
      </c>
      <c r="AI10" s="136">
        <v>13</v>
      </c>
      <c r="AJ10" s="136">
        <v>22</v>
      </c>
      <c r="AK10" s="136">
        <v>22</v>
      </c>
      <c r="AL10" s="136">
        <v>22</v>
      </c>
      <c r="AM10" s="139">
        <v>9</v>
      </c>
      <c r="AN10" s="138">
        <f>SUM(AI10:AM10)</f>
        <v>88</v>
      </c>
      <c r="AO10" s="136">
        <v>13</v>
      </c>
      <c r="AP10" s="136">
        <v>22</v>
      </c>
      <c r="AQ10" s="136">
        <v>22</v>
      </c>
      <c r="AR10" s="136">
        <v>22</v>
      </c>
      <c r="AS10" s="136">
        <v>22</v>
      </c>
      <c r="AT10" s="138">
        <f>SUM(AO10:AS10)</f>
        <v>101</v>
      </c>
      <c r="AU10" s="137"/>
      <c r="AV10" s="135">
        <v>22</v>
      </c>
      <c r="AW10" s="139">
        <v>18</v>
      </c>
      <c r="AX10" s="136">
        <v>22</v>
      </c>
      <c r="AY10" s="136">
        <v>22</v>
      </c>
      <c r="AZ10" s="138">
        <f>SUM(AU10:AY10)</f>
        <v>84</v>
      </c>
      <c r="BA10" s="139">
        <v>18</v>
      </c>
      <c r="BB10" s="136">
        <v>22</v>
      </c>
      <c r="BC10" s="136">
        <v>22</v>
      </c>
      <c r="BD10" s="136">
        <v>22</v>
      </c>
      <c r="BE10" s="139">
        <v>9</v>
      </c>
      <c r="BF10" s="138">
        <f>SUM(BA10:BE10)</f>
        <v>93</v>
      </c>
      <c r="BG10" s="139">
        <v>9</v>
      </c>
      <c r="BH10" s="139">
        <v>18</v>
      </c>
      <c r="BI10" s="136">
        <v>22</v>
      </c>
      <c r="BJ10" s="137">
        <v>18</v>
      </c>
      <c r="BK10" s="136">
        <v>22</v>
      </c>
      <c r="BL10" s="138">
        <f>SUM(BG10:BK10)</f>
        <v>89</v>
      </c>
      <c r="BM10" s="137"/>
      <c r="BN10" s="136">
        <v>17</v>
      </c>
      <c r="BO10" s="139"/>
      <c r="BP10" s="139"/>
      <c r="BQ10" s="139"/>
      <c r="BR10" s="138">
        <f>SUM(BM10:BQ10)</f>
        <v>17</v>
      </c>
      <c r="BS10" s="140"/>
      <c r="BT10" s="139"/>
      <c r="BU10" s="139"/>
      <c r="BV10" s="139">
        <v>18</v>
      </c>
      <c r="BW10" s="136">
        <v>22</v>
      </c>
      <c r="BX10" s="139">
        <v>18</v>
      </c>
      <c r="BY10" s="138">
        <f>SUM(BS10:BX10)</f>
        <v>58</v>
      </c>
      <c r="BZ10" s="238">
        <f>H10+O10+U10+AA10+AH10+AN10+AT10+AZ10+BF10+BL10+BR10+BY10</f>
        <v>994</v>
      </c>
      <c r="CA10" s="132">
        <f>SUM(BY10++BR10+BL10+BF10+AZ10+AT10+AN10+AH10+AA10+U10+O10+H10)</f>
        <v>994</v>
      </c>
      <c r="CB10" s="132">
        <v>994</v>
      </c>
    </row>
    <row r="11" spans="1:80" ht="62.25" customHeight="1">
      <c r="A11" s="132" t="s">
        <v>143</v>
      </c>
      <c r="B11" s="134" t="s">
        <v>144</v>
      </c>
      <c r="C11" s="139">
        <v>1</v>
      </c>
      <c r="D11" s="136">
        <v>3</v>
      </c>
      <c r="E11" s="140">
        <v>3</v>
      </c>
      <c r="F11" s="140">
        <v>3</v>
      </c>
      <c r="G11" s="140">
        <v>3</v>
      </c>
      <c r="H11" s="138">
        <f>SUM(C11:G11)</f>
        <v>13</v>
      </c>
      <c r="I11" s="137"/>
      <c r="J11" s="140">
        <v>3</v>
      </c>
      <c r="K11" s="140">
        <v>3</v>
      </c>
      <c r="L11" s="140">
        <v>3</v>
      </c>
      <c r="M11" s="140">
        <v>3</v>
      </c>
      <c r="N11" s="139">
        <v>1</v>
      </c>
      <c r="O11" s="138">
        <f>SUM(I11:N11)</f>
        <v>13</v>
      </c>
      <c r="P11" s="139">
        <v>2</v>
      </c>
      <c r="Q11" s="140">
        <v>3</v>
      </c>
      <c r="R11" s="140">
        <v>2</v>
      </c>
      <c r="S11" s="140">
        <v>3</v>
      </c>
      <c r="T11" s="139">
        <v>2</v>
      </c>
      <c r="U11" s="138">
        <f>SUM(P11:T11)</f>
        <v>12</v>
      </c>
      <c r="V11" s="139">
        <v>1</v>
      </c>
      <c r="W11" s="140">
        <v>3</v>
      </c>
      <c r="X11" s="140">
        <v>3</v>
      </c>
      <c r="Y11" s="141">
        <v>3</v>
      </c>
      <c r="Z11" s="140">
        <v>2</v>
      </c>
      <c r="AA11" s="138">
        <f>SUM(V11:Z11)</f>
        <v>12</v>
      </c>
      <c r="AB11" s="139">
        <v>0</v>
      </c>
      <c r="AC11" s="141">
        <v>2</v>
      </c>
      <c r="AD11" s="140">
        <v>3</v>
      </c>
      <c r="AE11" s="139">
        <v>3</v>
      </c>
      <c r="AF11" s="139">
        <v>3</v>
      </c>
      <c r="AG11" s="139">
        <v>1</v>
      </c>
      <c r="AH11" s="138">
        <f>SUM(AB11:AG11)</f>
        <v>12</v>
      </c>
      <c r="AI11" s="139">
        <v>2</v>
      </c>
      <c r="AJ11" s="140">
        <v>3</v>
      </c>
      <c r="AK11" s="140">
        <v>3</v>
      </c>
      <c r="AL11" s="140">
        <v>3</v>
      </c>
      <c r="AM11" s="139">
        <v>1</v>
      </c>
      <c r="AN11" s="138">
        <f>SUM(AI11:AM11)</f>
        <v>12</v>
      </c>
      <c r="AO11" s="140">
        <v>2</v>
      </c>
      <c r="AP11" s="140">
        <v>3</v>
      </c>
      <c r="AQ11" s="140">
        <v>3</v>
      </c>
      <c r="AR11" s="140">
        <v>3</v>
      </c>
      <c r="AS11" s="140">
        <v>3</v>
      </c>
      <c r="AT11" s="138">
        <f>SUM(AO11:AS11)</f>
        <v>14</v>
      </c>
      <c r="AU11" s="137"/>
      <c r="AV11" s="141">
        <v>3</v>
      </c>
      <c r="AW11" s="140">
        <v>2</v>
      </c>
      <c r="AX11" s="140">
        <v>3</v>
      </c>
      <c r="AY11" s="140">
        <v>3</v>
      </c>
      <c r="AZ11" s="138">
        <f>SUM(AU11:AY11)</f>
        <v>11</v>
      </c>
      <c r="BA11" s="140">
        <v>2</v>
      </c>
      <c r="BB11" s="140">
        <v>3</v>
      </c>
      <c r="BC11" s="140">
        <v>3</v>
      </c>
      <c r="BD11" s="140">
        <v>3</v>
      </c>
      <c r="BE11" s="139">
        <v>1</v>
      </c>
      <c r="BF11" s="138">
        <f>SUM(BA11:BE11)</f>
        <v>12</v>
      </c>
      <c r="BG11" s="139">
        <v>1</v>
      </c>
      <c r="BH11" s="140">
        <v>2</v>
      </c>
      <c r="BI11" s="140">
        <v>3</v>
      </c>
      <c r="BJ11" s="141">
        <v>2</v>
      </c>
      <c r="BK11" s="140">
        <v>3</v>
      </c>
      <c r="BL11" s="138">
        <f>SUM(BG11:BK11)</f>
        <v>11</v>
      </c>
      <c r="BM11" s="137"/>
      <c r="BN11" s="140">
        <v>7</v>
      </c>
      <c r="BO11" s="139"/>
      <c r="BP11" s="139"/>
      <c r="BQ11" s="139"/>
      <c r="BR11" s="138">
        <f>SUM(BM11:BQ11)</f>
        <v>7</v>
      </c>
      <c r="BS11" s="140"/>
      <c r="BT11" s="139"/>
      <c r="BU11" s="139"/>
      <c r="BV11" s="140">
        <v>2</v>
      </c>
      <c r="BW11" s="140">
        <v>3</v>
      </c>
      <c r="BX11" s="140">
        <v>2</v>
      </c>
      <c r="BY11" s="138">
        <f>SUM(BS11:BX11)</f>
        <v>7</v>
      </c>
      <c r="BZ11" s="196">
        <f>H11+O11+U11+AA11+AH11+AN11+AT11+AZ11+BF11+BL11+BR11+BY11</f>
        <v>136</v>
      </c>
      <c r="CA11" s="132">
        <f>SUM(BY11++BR11+BL11+BF11+AZ11+AT11+AN11+AH11+AA11+U11+O11+H11)</f>
        <v>136</v>
      </c>
      <c r="CB11" s="132">
        <v>136</v>
      </c>
    </row>
    <row r="12" spans="1:80" ht="63">
      <c r="A12" s="132" t="s">
        <v>145</v>
      </c>
      <c r="B12" s="134" t="s">
        <v>146</v>
      </c>
      <c r="C12" s="139">
        <v>2</v>
      </c>
      <c r="D12" s="136">
        <v>5</v>
      </c>
      <c r="E12" s="140">
        <v>5</v>
      </c>
      <c r="F12" s="140">
        <v>5</v>
      </c>
      <c r="G12" s="140">
        <v>5</v>
      </c>
      <c r="H12" s="138">
        <f>SUM(C12:G12)</f>
        <v>22</v>
      </c>
      <c r="I12" s="137"/>
      <c r="J12" s="140">
        <v>5</v>
      </c>
      <c r="K12" s="140">
        <v>5</v>
      </c>
      <c r="L12" s="140">
        <v>5</v>
      </c>
      <c r="M12" s="140">
        <v>5</v>
      </c>
      <c r="N12" s="139">
        <v>1</v>
      </c>
      <c r="O12" s="138">
        <f t="shared" ref="O12:O14" si="4">SUM(I12:N12)</f>
        <v>21</v>
      </c>
      <c r="P12" s="140">
        <v>3</v>
      </c>
      <c r="Q12" s="140">
        <v>5</v>
      </c>
      <c r="R12" s="139">
        <v>4</v>
      </c>
      <c r="S12" s="140">
        <v>5</v>
      </c>
      <c r="T12" s="140">
        <v>2</v>
      </c>
      <c r="U12" s="138">
        <f>SUM(P12:T12)</f>
        <v>19</v>
      </c>
      <c r="V12" s="139">
        <v>2</v>
      </c>
      <c r="W12" s="140">
        <v>5</v>
      </c>
      <c r="X12" s="140">
        <v>5</v>
      </c>
      <c r="Y12" s="141">
        <v>5</v>
      </c>
      <c r="Z12" s="139">
        <v>4</v>
      </c>
      <c r="AA12" s="138">
        <f>SUM(V12:Z12)</f>
        <v>21</v>
      </c>
      <c r="AB12" s="139">
        <v>0</v>
      </c>
      <c r="AC12" s="137">
        <v>4</v>
      </c>
      <c r="AD12" s="140">
        <v>5</v>
      </c>
      <c r="AE12" s="140">
        <v>5</v>
      </c>
      <c r="AF12" s="140">
        <v>5</v>
      </c>
      <c r="AG12" s="139">
        <v>2</v>
      </c>
      <c r="AH12" s="138">
        <f>SUM(AB12:AG12)</f>
        <v>21</v>
      </c>
      <c r="AI12" s="140">
        <v>3</v>
      </c>
      <c r="AJ12" s="140">
        <v>5</v>
      </c>
      <c r="AK12" s="140">
        <v>5</v>
      </c>
      <c r="AL12" s="140">
        <v>5</v>
      </c>
      <c r="AM12" s="139">
        <v>2</v>
      </c>
      <c r="AN12" s="138">
        <f>SUM(AI12:AM12)</f>
        <v>20</v>
      </c>
      <c r="AO12" s="140">
        <v>3</v>
      </c>
      <c r="AP12" s="140">
        <v>5</v>
      </c>
      <c r="AQ12" s="140">
        <v>5</v>
      </c>
      <c r="AR12" s="140">
        <v>5</v>
      </c>
      <c r="AS12" s="140">
        <v>5</v>
      </c>
      <c r="AT12" s="138">
        <f>SUM(AO12:AS12)</f>
        <v>23</v>
      </c>
      <c r="AU12" s="137"/>
      <c r="AV12" s="141">
        <v>5</v>
      </c>
      <c r="AW12" s="139">
        <v>4</v>
      </c>
      <c r="AX12" s="140">
        <v>5</v>
      </c>
      <c r="AY12" s="140">
        <v>5</v>
      </c>
      <c r="AZ12" s="138">
        <f>SUM(AU12:AY12)</f>
        <v>19</v>
      </c>
      <c r="BA12" s="139">
        <v>4</v>
      </c>
      <c r="BB12" s="140">
        <v>5</v>
      </c>
      <c r="BC12" s="140">
        <v>5</v>
      </c>
      <c r="BD12" s="140">
        <v>5</v>
      </c>
      <c r="BE12" s="139">
        <v>2</v>
      </c>
      <c r="BF12" s="138">
        <f>SUM(BA12:BE12)</f>
        <v>21</v>
      </c>
      <c r="BG12" s="139">
        <v>2</v>
      </c>
      <c r="BH12" s="139">
        <v>4</v>
      </c>
      <c r="BI12" s="140">
        <v>5</v>
      </c>
      <c r="BJ12" s="137">
        <v>4</v>
      </c>
      <c r="BK12" s="140">
        <v>5</v>
      </c>
      <c r="BL12" s="138">
        <f>SUM(BG12:BK12)</f>
        <v>20</v>
      </c>
      <c r="BM12" s="137"/>
      <c r="BN12" s="140">
        <v>6</v>
      </c>
      <c r="BO12" s="139"/>
      <c r="BP12" s="139"/>
      <c r="BQ12" s="139"/>
      <c r="BR12" s="138">
        <f>SUM(BM12:BQ12)</f>
        <v>6</v>
      </c>
      <c r="BS12" s="139"/>
      <c r="BT12" s="139"/>
      <c r="BU12" s="139"/>
      <c r="BV12" s="139">
        <v>4</v>
      </c>
      <c r="BW12" s="140">
        <v>5</v>
      </c>
      <c r="BX12" s="139">
        <v>4</v>
      </c>
      <c r="BY12" s="138">
        <f>SUM(BS12:BX12)</f>
        <v>13</v>
      </c>
      <c r="BZ12" s="196">
        <f t="shared" ref="BZ12:BZ14" si="5">H12+O12+U12+AA12+AH12+AN12+AT12+AZ12+BF12+BL12+BR12+BY12</f>
        <v>226</v>
      </c>
      <c r="CA12" s="132">
        <f>SUM(BY12++BR12+BL12+BF12+AZ12+AT12+AN12+AH12+AA12+U12+O12+H12)</f>
        <v>226</v>
      </c>
      <c r="CB12" s="132">
        <v>226</v>
      </c>
    </row>
    <row r="13" spans="1:80" ht="31.5">
      <c r="A13" s="132" t="s">
        <v>147</v>
      </c>
      <c r="B13" s="134" t="s">
        <v>148</v>
      </c>
      <c r="C13" s="139">
        <v>2</v>
      </c>
      <c r="D13" s="136">
        <v>6</v>
      </c>
      <c r="E13" s="140">
        <v>6</v>
      </c>
      <c r="F13" s="140">
        <v>6</v>
      </c>
      <c r="G13" s="140">
        <v>6</v>
      </c>
      <c r="H13" s="138">
        <f>SUM(C13:G13)</f>
        <v>26</v>
      </c>
      <c r="I13" s="137"/>
      <c r="J13" s="140">
        <v>6</v>
      </c>
      <c r="K13" s="140">
        <v>6</v>
      </c>
      <c r="L13" s="140">
        <v>6</v>
      </c>
      <c r="M13" s="140">
        <v>6</v>
      </c>
      <c r="N13" s="139">
        <v>1</v>
      </c>
      <c r="O13" s="138">
        <f t="shared" si="4"/>
        <v>25</v>
      </c>
      <c r="P13" s="139">
        <v>4</v>
      </c>
      <c r="Q13" s="140">
        <v>6</v>
      </c>
      <c r="R13" s="140">
        <v>5</v>
      </c>
      <c r="S13" s="140">
        <v>6</v>
      </c>
      <c r="T13" s="139">
        <v>4</v>
      </c>
      <c r="U13" s="138">
        <f>SUM(P13:T13)</f>
        <v>25</v>
      </c>
      <c r="V13" s="139">
        <v>2</v>
      </c>
      <c r="W13" s="140">
        <v>6</v>
      </c>
      <c r="X13" s="140">
        <v>6</v>
      </c>
      <c r="Y13" s="141">
        <v>6</v>
      </c>
      <c r="Z13" s="140">
        <v>5</v>
      </c>
      <c r="AA13" s="138">
        <f>SUM(V13:Z13)</f>
        <v>25</v>
      </c>
      <c r="AB13" s="139">
        <v>0</v>
      </c>
      <c r="AC13" s="141">
        <v>5</v>
      </c>
      <c r="AD13" s="140">
        <v>6</v>
      </c>
      <c r="AE13" s="139">
        <v>6</v>
      </c>
      <c r="AF13" s="139">
        <v>6</v>
      </c>
      <c r="AG13" s="139">
        <v>2</v>
      </c>
      <c r="AH13" s="138">
        <f>SUM(AB13:AG13)</f>
        <v>25</v>
      </c>
      <c r="AI13" s="139">
        <v>4</v>
      </c>
      <c r="AJ13" s="140">
        <v>6</v>
      </c>
      <c r="AK13" s="140">
        <v>6</v>
      </c>
      <c r="AL13" s="140">
        <v>6</v>
      </c>
      <c r="AM13" s="139">
        <v>2</v>
      </c>
      <c r="AN13" s="138">
        <f>SUM(AI13:AM13)</f>
        <v>24</v>
      </c>
      <c r="AO13" s="140">
        <v>4</v>
      </c>
      <c r="AP13" s="140">
        <v>6</v>
      </c>
      <c r="AQ13" s="140">
        <v>6</v>
      </c>
      <c r="AR13" s="140">
        <v>6</v>
      </c>
      <c r="AS13" s="140">
        <v>6</v>
      </c>
      <c r="AT13" s="138">
        <f>SUM(AO13:AS13)</f>
        <v>28</v>
      </c>
      <c r="AU13" s="137"/>
      <c r="AV13" s="141">
        <v>6</v>
      </c>
      <c r="AW13" s="140">
        <v>5</v>
      </c>
      <c r="AX13" s="140">
        <v>6</v>
      </c>
      <c r="AY13" s="140">
        <v>6</v>
      </c>
      <c r="AZ13" s="138">
        <f>SUM(AU13:AY13)</f>
        <v>23</v>
      </c>
      <c r="BA13" s="140">
        <v>5</v>
      </c>
      <c r="BB13" s="140">
        <v>6</v>
      </c>
      <c r="BC13" s="140">
        <v>6</v>
      </c>
      <c r="BD13" s="140">
        <v>6</v>
      </c>
      <c r="BE13" s="139">
        <v>2</v>
      </c>
      <c r="BF13" s="138">
        <f>SUM(BA13:BE13)</f>
        <v>25</v>
      </c>
      <c r="BG13" s="139">
        <v>2</v>
      </c>
      <c r="BH13" s="140">
        <v>5</v>
      </c>
      <c r="BI13" s="140">
        <v>6</v>
      </c>
      <c r="BJ13" s="141">
        <v>5</v>
      </c>
      <c r="BK13" s="140">
        <v>6</v>
      </c>
      <c r="BL13" s="138">
        <f>SUM(BG13:BK13)</f>
        <v>24</v>
      </c>
      <c r="BM13" s="137"/>
      <c r="BN13" s="140">
        <v>5</v>
      </c>
      <c r="BO13" s="139"/>
      <c r="BP13" s="139"/>
      <c r="BQ13" s="139"/>
      <c r="BR13" s="138">
        <f>SUM(BM13:BQ13)</f>
        <v>5</v>
      </c>
      <c r="BS13" s="140"/>
      <c r="BT13" s="139"/>
      <c r="BU13" s="139"/>
      <c r="BV13" s="140">
        <v>5</v>
      </c>
      <c r="BW13" s="140">
        <v>6</v>
      </c>
      <c r="BX13" s="140">
        <v>5</v>
      </c>
      <c r="BY13" s="138">
        <f>SUM(BS13:BX13)</f>
        <v>16</v>
      </c>
      <c r="BZ13" s="196">
        <f t="shared" si="5"/>
        <v>271</v>
      </c>
      <c r="CA13" s="132">
        <f>SUM(BY13++BR13+BL13+BF13+AZ13+AT13+AN13+AH13+AA13+U13+O13+H13)</f>
        <v>271</v>
      </c>
      <c r="CB13" s="132">
        <v>271</v>
      </c>
    </row>
    <row r="14" spans="1:80" ht="31.5">
      <c r="A14" s="132" t="s">
        <v>149</v>
      </c>
      <c r="B14" s="134" t="s">
        <v>150</v>
      </c>
      <c r="C14" s="139">
        <v>2</v>
      </c>
      <c r="D14" s="136">
        <v>4</v>
      </c>
      <c r="E14" s="140">
        <v>4</v>
      </c>
      <c r="F14" s="140">
        <v>4</v>
      </c>
      <c r="G14" s="140">
        <v>4</v>
      </c>
      <c r="H14" s="138">
        <f>SUM(C14:G14)</f>
        <v>18</v>
      </c>
      <c r="I14" s="137"/>
      <c r="J14" s="140">
        <v>4</v>
      </c>
      <c r="K14" s="140">
        <v>4</v>
      </c>
      <c r="L14" s="140">
        <v>4</v>
      </c>
      <c r="M14" s="140">
        <v>4</v>
      </c>
      <c r="N14" s="139">
        <v>1</v>
      </c>
      <c r="O14" s="138">
        <f t="shared" si="4"/>
        <v>17</v>
      </c>
      <c r="P14" s="139">
        <v>2</v>
      </c>
      <c r="Q14" s="140">
        <v>4</v>
      </c>
      <c r="R14" s="140">
        <v>3</v>
      </c>
      <c r="S14" s="140">
        <v>4</v>
      </c>
      <c r="T14" s="139">
        <v>2</v>
      </c>
      <c r="U14" s="138">
        <f>SUM(P14:T14)</f>
        <v>15</v>
      </c>
      <c r="V14" s="139">
        <v>2</v>
      </c>
      <c r="W14" s="140">
        <v>4</v>
      </c>
      <c r="X14" s="140">
        <v>4</v>
      </c>
      <c r="Y14" s="141">
        <v>4</v>
      </c>
      <c r="Z14" s="140">
        <v>3</v>
      </c>
      <c r="AA14" s="138">
        <f>SUM(V14:Z14)</f>
        <v>17</v>
      </c>
      <c r="AB14" s="139">
        <v>0</v>
      </c>
      <c r="AC14" s="141">
        <v>3</v>
      </c>
      <c r="AD14" s="140">
        <v>4</v>
      </c>
      <c r="AE14" s="139">
        <v>4</v>
      </c>
      <c r="AF14" s="139">
        <v>4</v>
      </c>
      <c r="AG14" s="139">
        <v>2</v>
      </c>
      <c r="AH14" s="138">
        <f>SUM(AB14:AG14)</f>
        <v>17</v>
      </c>
      <c r="AI14" s="139">
        <v>2</v>
      </c>
      <c r="AJ14" s="140">
        <v>4</v>
      </c>
      <c r="AK14" s="140">
        <v>4</v>
      </c>
      <c r="AL14" s="140">
        <v>4</v>
      </c>
      <c r="AM14" s="139">
        <v>2</v>
      </c>
      <c r="AN14" s="138">
        <f>SUM(AI14:AM14)</f>
        <v>16</v>
      </c>
      <c r="AO14" s="140">
        <v>2</v>
      </c>
      <c r="AP14" s="140">
        <v>4</v>
      </c>
      <c r="AQ14" s="140">
        <v>4</v>
      </c>
      <c r="AR14" s="140">
        <v>4</v>
      </c>
      <c r="AS14" s="140">
        <v>4</v>
      </c>
      <c r="AT14" s="138">
        <f>SUM(AO14:AS14)</f>
        <v>18</v>
      </c>
      <c r="AU14" s="137"/>
      <c r="AV14" s="141">
        <v>4</v>
      </c>
      <c r="AW14" s="140">
        <v>3</v>
      </c>
      <c r="AX14" s="140">
        <v>4</v>
      </c>
      <c r="AY14" s="140">
        <v>4</v>
      </c>
      <c r="AZ14" s="138">
        <f>SUM(AU14:AY14)</f>
        <v>15</v>
      </c>
      <c r="BA14" s="140">
        <v>3</v>
      </c>
      <c r="BB14" s="140">
        <v>4</v>
      </c>
      <c r="BC14" s="140">
        <v>4</v>
      </c>
      <c r="BD14" s="140">
        <v>4</v>
      </c>
      <c r="BE14" s="139">
        <v>2</v>
      </c>
      <c r="BF14" s="138">
        <f>SUM(BA14:BE14)</f>
        <v>17</v>
      </c>
      <c r="BG14" s="139">
        <v>2</v>
      </c>
      <c r="BH14" s="140">
        <v>3</v>
      </c>
      <c r="BI14" s="140">
        <v>4</v>
      </c>
      <c r="BJ14" s="141">
        <v>3</v>
      </c>
      <c r="BK14" s="140">
        <v>4</v>
      </c>
      <c r="BL14" s="138">
        <f>SUM(BG14:BK14)</f>
        <v>16</v>
      </c>
      <c r="BM14" s="137"/>
      <c r="BN14" s="140">
        <v>5</v>
      </c>
      <c r="BO14" s="139"/>
      <c r="BP14" s="139"/>
      <c r="BQ14" s="139"/>
      <c r="BR14" s="138">
        <f>SUM(BM14:BQ14)</f>
        <v>5</v>
      </c>
      <c r="BS14" s="140"/>
      <c r="BT14" s="139"/>
      <c r="BU14" s="139"/>
      <c r="BV14" s="140">
        <v>3</v>
      </c>
      <c r="BW14" s="140">
        <v>4</v>
      </c>
      <c r="BX14" s="140">
        <v>3</v>
      </c>
      <c r="BY14" s="138">
        <f>SUM(BS14:BX14)</f>
        <v>10</v>
      </c>
      <c r="BZ14" s="196">
        <f t="shared" si="5"/>
        <v>181</v>
      </c>
      <c r="CA14" s="132">
        <f>SUM(BY14++BR14+BL14+BF14+AZ14+AT14+AN14+AH14+AA14+U14+O14+H14)</f>
        <v>181</v>
      </c>
      <c r="CB14" s="132">
        <v>181</v>
      </c>
    </row>
    <row r="15" spans="1:80" ht="29.25" customHeight="1">
      <c r="A15" s="350" t="s">
        <v>180</v>
      </c>
      <c r="B15" s="351"/>
      <c r="C15" s="158">
        <f t="shared" ref="C15:AH15" si="6">SUM(C10:C14)</f>
        <v>16</v>
      </c>
      <c r="D15" s="158">
        <f t="shared" si="6"/>
        <v>40</v>
      </c>
      <c r="E15" s="158">
        <f t="shared" si="6"/>
        <v>40</v>
      </c>
      <c r="F15" s="158">
        <f t="shared" si="6"/>
        <v>40</v>
      </c>
      <c r="G15" s="158">
        <f t="shared" si="6"/>
        <v>40</v>
      </c>
      <c r="H15" s="160">
        <f t="shared" si="6"/>
        <v>176</v>
      </c>
      <c r="I15" s="158">
        <f t="shared" si="6"/>
        <v>0</v>
      </c>
      <c r="J15" s="158">
        <f t="shared" si="6"/>
        <v>40</v>
      </c>
      <c r="K15" s="158">
        <f t="shared" si="6"/>
        <v>40</v>
      </c>
      <c r="L15" s="158">
        <f t="shared" si="6"/>
        <v>40</v>
      </c>
      <c r="M15" s="158">
        <f t="shared" si="6"/>
        <v>40</v>
      </c>
      <c r="N15" s="158">
        <f t="shared" si="6"/>
        <v>8</v>
      </c>
      <c r="O15" s="160">
        <f t="shared" si="6"/>
        <v>168</v>
      </c>
      <c r="P15" s="158">
        <f t="shared" si="6"/>
        <v>24</v>
      </c>
      <c r="Q15" s="158">
        <f t="shared" si="6"/>
        <v>40</v>
      </c>
      <c r="R15" s="158">
        <f t="shared" si="6"/>
        <v>32</v>
      </c>
      <c r="S15" s="158">
        <f t="shared" si="6"/>
        <v>40</v>
      </c>
      <c r="T15" s="158">
        <f t="shared" si="6"/>
        <v>24</v>
      </c>
      <c r="U15" s="160">
        <f t="shared" si="6"/>
        <v>160</v>
      </c>
      <c r="V15" s="158">
        <f t="shared" si="6"/>
        <v>16</v>
      </c>
      <c r="W15" s="158">
        <f t="shared" si="6"/>
        <v>40</v>
      </c>
      <c r="X15" s="158">
        <f t="shared" si="6"/>
        <v>40</v>
      </c>
      <c r="Y15" s="158">
        <f t="shared" si="6"/>
        <v>40</v>
      </c>
      <c r="Z15" s="158">
        <f t="shared" si="6"/>
        <v>32</v>
      </c>
      <c r="AA15" s="160">
        <f t="shared" si="6"/>
        <v>168</v>
      </c>
      <c r="AB15" s="157">
        <f t="shared" si="6"/>
        <v>0</v>
      </c>
      <c r="AC15" s="157">
        <f t="shared" si="6"/>
        <v>32</v>
      </c>
      <c r="AD15" s="157">
        <f t="shared" si="6"/>
        <v>40</v>
      </c>
      <c r="AE15" s="157">
        <f t="shared" si="6"/>
        <v>40</v>
      </c>
      <c r="AF15" s="157">
        <f t="shared" si="6"/>
        <v>40</v>
      </c>
      <c r="AG15" s="157">
        <f t="shared" si="6"/>
        <v>16</v>
      </c>
      <c r="AH15" s="160">
        <f t="shared" si="6"/>
        <v>168</v>
      </c>
      <c r="AI15" s="158">
        <f t="shared" ref="AI15:BL15" si="7">SUM(AI10:AI14)</f>
        <v>24</v>
      </c>
      <c r="AJ15" s="157">
        <f t="shared" si="7"/>
        <v>40</v>
      </c>
      <c r="AK15" s="157">
        <f t="shared" si="7"/>
        <v>40</v>
      </c>
      <c r="AL15" s="157">
        <f t="shared" si="7"/>
        <v>40</v>
      </c>
      <c r="AM15" s="157">
        <f t="shared" si="7"/>
        <v>16</v>
      </c>
      <c r="AN15" s="160">
        <f t="shared" si="7"/>
        <v>160</v>
      </c>
      <c r="AO15" s="252">
        <f t="shared" si="7"/>
        <v>24</v>
      </c>
      <c r="AP15" s="158">
        <f t="shared" si="7"/>
        <v>40</v>
      </c>
      <c r="AQ15" s="158">
        <f t="shared" si="7"/>
        <v>40</v>
      </c>
      <c r="AR15" s="158">
        <f t="shared" si="7"/>
        <v>40</v>
      </c>
      <c r="AS15" s="158">
        <f t="shared" si="7"/>
        <v>40</v>
      </c>
      <c r="AT15" s="160">
        <f t="shared" si="7"/>
        <v>184</v>
      </c>
      <c r="AU15" s="158">
        <f t="shared" si="7"/>
        <v>0</v>
      </c>
      <c r="AV15" s="158">
        <f t="shared" si="7"/>
        <v>40</v>
      </c>
      <c r="AW15" s="158">
        <f t="shared" si="7"/>
        <v>32</v>
      </c>
      <c r="AX15" s="158">
        <f t="shared" si="7"/>
        <v>40</v>
      </c>
      <c r="AY15" s="158">
        <f t="shared" si="7"/>
        <v>40</v>
      </c>
      <c r="AZ15" s="160">
        <f t="shared" si="7"/>
        <v>152</v>
      </c>
      <c r="BA15" s="157">
        <f t="shared" si="7"/>
        <v>32</v>
      </c>
      <c r="BB15" s="157">
        <f t="shared" si="7"/>
        <v>40</v>
      </c>
      <c r="BC15" s="157">
        <f t="shared" si="7"/>
        <v>40</v>
      </c>
      <c r="BD15" s="157">
        <f t="shared" si="7"/>
        <v>40</v>
      </c>
      <c r="BE15" s="157">
        <f t="shared" si="7"/>
        <v>16</v>
      </c>
      <c r="BF15" s="160">
        <f t="shared" si="7"/>
        <v>168</v>
      </c>
      <c r="BG15" s="157">
        <f t="shared" si="7"/>
        <v>16</v>
      </c>
      <c r="BH15" s="157">
        <f t="shared" si="7"/>
        <v>32</v>
      </c>
      <c r="BI15" s="157">
        <f t="shared" si="7"/>
        <v>40</v>
      </c>
      <c r="BJ15" s="157">
        <f t="shared" si="7"/>
        <v>32</v>
      </c>
      <c r="BK15" s="157">
        <f t="shared" si="7"/>
        <v>40</v>
      </c>
      <c r="BL15" s="160">
        <f t="shared" si="7"/>
        <v>160</v>
      </c>
      <c r="BM15" s="158"/>
      <c r="BN15" s="158">
        <f t="shared" ref="BN15:CA15" si="8">SUM(BN10:BN14)</f>
        <v>40</v>
      </c>
      <c r="BO15" s="158">
        <f t="shared" si="8"/>
        <v>0</v>
      </c>
      <c r="BP15" s="158">
        <f t="shared" si="8"/>
        <v>0</v>
      </c>
      <c r="BQ15" s="158">
        <f t="shared" si="8"/>
        <v>0</v>
      </c>
      <c r="BR15" s="160">
        <f t="shared" si="8"/>
        <v>40</v>
      </c>
      <c r="BS15" s="159">
        <f t="shared" si="8"/>
        <v>0</v>
      </c>
      <c r="BT15" s="159">
        <f t="shared" si="8"/>
        <v>0</v>
      </c>
      <c r="BU15" s="159">
        <f t="shared" si="8"/>
        <v>0</v>
      </c>
      <c r="BV15" s="159">
        <f t="shared" si="8"/>
        <v>32</v>
      </c>
      <c r="BW15" s="159">
        <f t="shared" si="8"/>
        <v>40</v>
      </c>
      <c r="BX15" s="159">
        <f t="shared" si="8"/>
        <v>32</v>
      </c>
      <c r="BY15" s="160">
        <f t="shared" si="8"/>
        <v>104</v>
      </c>
      <c r="BZ15" s="156">
        <f t="shared" si="8"/>
        <v>1808</v>
      </c>
      <c r="CA15" s="156">
        <f t="shared" si="8"/>
        <v>1808</v>
      </c>
      <c r="CB15" s="156"/>
    </row>
    <row r="16" spans="1:80" ht="18.75" customHeight="1">
      <c r="A16" s="352" t="s">
        <v>181</v>
      </c>
      <c r="B16" s="353"/>
      <c r="C16" s="346">
        <v>176</v>
      </c>
      <c r="D16" s="342"/>
      <c r="E16" s="342"/>
      <c r="F16" s="342"/>
      <c r="G16" s="342"/>
      <c r="H16" s="143"/>
      <c r="I16" s="346">
        <v>168</v>
      </c>
      <c r="J16" s="342"/>
      <c r="K16" s="342"/>
      <c r="L16" s="342"/>
      <c r="M16" s="347"/>
      <c r="N16" s="143"/>
      <c r="O16" s="143"/>
      <c r="P16" s="346">
        <v>160</v>
      </c>
      <c r="Q16" s="342"/>
      <c r="R16" s="342"/>
      <c r="S16" s="342"/>
      <c r="T16" s="347"/>
      <c r="U16" s="144"/>
      <c r="V16" s="346">
        <v>168</v>
      </c>
      <c r="W16" s="342"/>
      <c r="X16" s="342"/>
      <c r="Y16" s="342"/>
      <c r="Z16" s="343"/>
      <c r="AA16" s="143"/>
      <c r="AB16" s="341">
        <v>168</v>
      </c>
      <c r="AC16" s="342"/>
      <c r="AD16" s="342"/>
      <c r="AE16" s="342"/>
      <c r="AF16" s="342"/>
      <c r="AG16" s="343"/>
      <c r="AH16" s="143"/>
      <c r="AI16" s="341">
        <v>160</v>
      </c>
      <c r="AJ16" s="342"/>
      <c r="AK16" s="342"/>
      <c r="AL16" s="342"/>
      <c r="AM16" s="347"/>
      <c r="AN16" s="144"/>
      <c r="AO16" s="346">
        <v>184</v>
      </c>
      <c r="AP16" s="342"/>
      <c r="AQ16" s="342"/>
      <c r="AR16" s="342"/>
      <c r="AS16" s="343"/>
      <c r="AT16" s="143"/>
      <c r="AU16" s="341">
        <v>152</v>
      </c>
      <c r="AV16" s="342"/>
      <c r="AW16" s="342"/>
      <c r="AX16" s="342"/>
      <c r="AY16" s="343"/>
      <c r="AZ16" s="143"/>
      <c r="BA16" s="341">
        <v>168</v>
      </c>
      <c r="BB16" s="342"/>
      <c r="BC16" s="342"/>
      <c r="BD16" s="342"/>
      <c r="BE16" s="342"/>
      <c r="BF16" s="143"/>
      <c r="BG16" s="341">
        <v>160</v>
      </c>
      <c r="BH16" s="342"/>
      <c r="BI16" s="342"/>
      <c r="BJ16" s="342"/>
      <c r="BK16" s="343"/>
      <c r="BL16" s="143"/>
      <c r="BM16" s="341">
        <v>40</v>
      </c>
      <c r="BN16" s="342"/>
      <c r="BO16" s="342"/>
      <c r="BP16" s="342"/>
      <c r="BQ16" s="343"/>
      <c r="BR16" s="143"/>
      <c r="BS16" s="346">
        <v>104</v>
      </c>
      <c r="BT16" s="342"/>
      <c r="BU16" s="342"/>
      <c r="BV16" s="342"/>
      <c r="BW16" s="342"/>
      <c r="BX16" s="347"/>
      <c r="BY16" s="142"/>
      <c r="BZ16" s="144">
        <f>SUM(C16:BY16)</f>
        <v>1808</v>
      </c>
      <c r="CA16" s="132"/>
      <c r="CB16" s="132"/>
    </row>
    <row r="18" spans="2:2">
      <c r="B18" s="113" t="s">
        <v>184</v>
      </c>
    </row>
  </sheetData>
  <mergeCells count="68">
    <mergeCell ref="BS16:BX16"/>
    <mergeCell ref="AI16:AM16"/>
    <mergeCell ref="AO16:AS16"/>
    <mergeCell ref="AU16:AY16"/>
    <mergeCell ref="BA16:BE16"/>
    <mergeCell ref="BG16:BK16"/>
    <mergeCell ref="BM16:BQ16"/>
    <mergeCell ref="BM8:BQ8"/>
    <mergeCell ref="BS8:BX8"/>
    <mergeCell ref="A9:B9"/>
    <mergeCell ref="A15:B15"/>
    <mergeCell ref="A16:B16"/>
    <mergeCell ref="C16:G16"/>
    <mergeCell ref="I16:M16"/>
    <mergeCell ref="P16:T16"/>
    <mergeCell ref="V16:Z16"/>
    <mergeCell ref="AB16:AG16"/>
    <mergeCell ref="AB8:AG8"/>
    <mergeCell ref="AI8:AM8"/>
    <mergeCell ref="AO8:AS8"/>
    <mergeCell ref="AU8:AY8"/>
    <mergeCell ref="BA8:BE8"/>
    <mergeCell ref="BG8:BK8"/>
    <mergeCell ref="A7:B7"/>
    <mergeCell ref="A8:B8"/>
    <mergeCell ref="C8:G8"/>
    <mergeCell ref="I8:N8"/>
    <mergeCell ref="P8:T8"/>
    <mergeCell ref="V8:Z8"/>
    <mergeCell ref="BY4:BY6"/>
    <mergeCell ref="A5:B5"/>
    <mergeCell ref="F5:G5"/>
    <mergeCell ref="L5:N5"/>
    <mergeCell ref="S5:T5"/>
    <mergeCell ref="Y5:Z5"/>
    <mergeCell ref="AE5:AG5"/>
    <mergeCell ref="AL5:AM5"/>
    <mergeCell ref="AR5:AS5"/>
    <mergeCell ref="AX5:AY5"/>
    <mergeCell ref="BF4:BF6"/>
    <mergeCell ref="BJ4:BK4"/>
    <mergeCell ref="BL4:BL6"/>
    <mergeCell ref="BP4:BQ4"/>
    <mergeCell ref="BR4:BR6"/>
    <mergeCell ref="BV4:BX4"/>
    <mergeCell ref="BJ5:BK5"/>
    <mergeCell ref="BP5:BQ5"/>
    <mergeCell ref="BV5:BX5"/>
    <mergeCell ref="AN4:AN6"/>
    <mergeCell ref="AR4:AS4"/>
    <mergeCell ref="AT4:AT6"/>
    <mergeCell ref="AX4:AY4"/>
    <mergeCell ref="AZ4:AZ6"/>
    <mergeCell ref="BD4:BE4"/>
    <mergeCell ref="BD5:BE5"/>
    <mergeCell ref="AL4:AM4"/>
    <mergeCell ref="A4:B4"/>
    <mergeCell ref="F4:G4"/>
    <mergeCell ref="H4:H6"/>
    <mergeCell ref="L4:N4"/>
    <mergeCell ref="O4:O6"/>
    <mergeCell ref="S4:T4"/>
    <mergeCell ref="A6:B6"/>
    <mergeCell ref="U4:U6"/>
    <mergeCell ref="Y4:Z4"/>
    <mergeCell ref="AA4:AA6"/>
    <mergeCell ref="AE4:AG4"/>
    <mergeCell ref="AH4:AH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9F84CD5BE6A04CA9A3FE375DD9C1F9" ma:contentTypeVersion="11" ma:contentTypeDescription="Stvaranje novog dokumenta." ma:contentTypeScope="" ma:versionID="5cca82b91556a6878db2ad871fca583e">
  <xsd:schema xmlns:xsd="http://www.w3.org/2001/XMLSchema" xmlns:xs="http://www.w3.org/2001/XMLSchema" xmlns:p="http://schemas.microsoft.com/office/2006/metadata/properties" xmlns:ns2="aad52cda-faa4-45e9-b1b0-f2210e2d9331" xmlns:ns3="d2f428e0-fe55-43c9-b9ce-3d7f1371d20a" targetNamespace="http://schemas.microsoft.com/office/2006/metadata/properties" ma:root="true" ma:fieldsID="14fea99d122b83d08e45effc71fe07ab" ns2:_="" ns3:_="">
    <xsd:import namespace="aad52cda-faa4-45e9-b1b0-f2210e2d9331"/>
    <xsd:import namespace="d2f428e0-fe55-43c9-b9ce-3d7f1371d2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52cda-faa4-45e9-b1b0-f2210e2d9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428e0-fe55-43c9-b9ce-3d7f1371d20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2b079e9-38df-40b3-8c84-02dd82cf7a48}" ma:internalName="TaxCatchAll" ma:showField="CatchAllData" ma:web="d2f428e0-fe55-43c9-b9ce-3d7f1371d2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F6D4E-308E-4D74-BC70-394C7D12A278}"/>
</file>

<file path=customXml/itemProps2.xml><?xml version="1.0" encoding="utf-8"?>
<ds:datastoreItem xmlns:ds="http://schemas.openxmlformats.org/officeDocument/2006/customXml" ds:itemID="{4004E919-758E-49EF-B3F7-BABA3F1112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Suzana</dc:creator>
  <cp:keywords/>
  <dc:description/>
  <cp:lastModifiedBy>Jasna Milički</cp:lastModifiedBy>
  <cp:revision/>
  <dcterms:created xsi:type="dcterms:W3CDTF">2021-07-13T06:13:51Z</dcterms:created>
  <dcterms:modified xsi:type="dcterms:W3CDTF">2022-08-31T07:51:48Z</dcterms:modified>
  <cp:category/>
  <cp:contentStatus/>
</cp:coreProperties>
</file>